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C:\Users\ZETTEPA\Work Folders\Documents\Konfliktmineraler\"/>
    </mc:Choice>
  </mc:AlternateContent>
  <xr:revisionPtr revIDLastSave="0" documentId="13_ncr:1_{F1BC380F-D606-4769-8C9D-5C002D4E60C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X5" i="5" s="1"/>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X6" i="5" s="1"/>
  <c r="V7" i="5"/>
  <c r="E7" i="5"/>
  <c r="X7" i="5" s="1"/>
  <c r="V8" i="5"/>
  <c r="E8" i="5"/>
  <c r="X8"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s="1"/>
  <c r="B57" i="6"/>
  <c r="G57" i="6" s="1"/>
  <c r="B56" i="6"/>
  <c r="G56" i="6" s="1"/>
  <c r="B55" i="6"/>
  <c r="G55" i="6" s="1"/>
  <c r="B54" i="6"/>
  <c r="G54" i="6"/>
  <c r="B17" i="6"/>
  <c r="B22" i="6" s="1"/>
  <c r="B16" i="6"/>
  <c r="B15" i="6"/>
  <c r="B20" i="6" s="1"/>
  <c r="B14" i="6"/>
  <c r="G14" i="6"/>
  <c r="H14" i="6" s="1"/>
  <c r="H13" i="6"/>
  <c r="B12" i="6"/>
  <c r="G12" i="6"/>
  <c r="H12" i="6" s="1"/>
  <c r="D12" i="6" s="1"/>
  <c r="B11" i="6"/>
  <c r="G11" i="6" s="1"/>
  <c r="H11" i="6" s="1"/>
  <c r="D11" i="6" s="1"/>
  <c r="G9" i="6"/>
  <c r="H9" i="6" s="1"/>
  <c r="D9" i="6" s="1"/>
  <c r="B8" i="6"/>
  <c r="G8" i="6" s="1"/>
  <c r="H8" i="6" s="1"/>
  <c r="D8" i="6" s="1"/>
  <c r="B7" i="6"/>
  <c r="G7" i="6"/>
  <c r="H7" i="6"/>
  <c r="D7" i="6" s="1"/>
  <c r="B6" i="6"/>
  <c r="G6" i="6"/>
  <c r="B5" i="6"/>
  <c r="F6" i="6" s="1"/>
  <c r="H6" i="6" s="1"/>
  <c r="D6" i="6" s="1"/>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B41" i="4" s="1"/>
  <c r="B65" i="4" s="1"/>
  <c r="A47" i="6" s="1"/>
  <c r="P40" i="4"/>
  <c r="B40" i="4" s="1"/>
  <c r="P39" i="4"/>
  <c r="P38" i="4"/>
  <c r="P37" i="4"/>
  <c r="Q37" i="4" s="1"/>
  <c r="P35" i="4"/>
  <c r="P34" i="4"/>
  <c r="P33" i="4"/>
  <c r="P32" i="4"/>
  <c r="P31" i="4"/>
  <c r="Q31" i="4" s="1"/>
  <c r="P29" i="4"/>
  <c r="P28" i="4"/>
  <c r="B28" i="4" s="1"/>
  <c r="B34" i="4" s="1"/>
  <c r="A21" i="6"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D1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6" i="6" s="1"/>
  <c r="G46" i="6" s="1"/>
  <c r="B51" i="6"/>
  <c r="G51" i="6" s="1"/>
  <c r="G16" i="6"/>
  <c r="H16" i="6"/>
  <c r="B19"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39" i="6"/>
  <c r="G39" i="6"/>
  <c r="F24" i="6"/>
  <c r="B44" i="6"/>
  <c r="G44" i="6" s="1"/>
  <c r="H44" i="6" s="1"/>
  <c r="D44" i="6" s="1"/>
  <c r="B49" i="6"/>
  <c r="G49" i="6" s="1"/>
  <c r="B34" i="6"/>
  <c r="G34" i="6"/>
  <c r="B29" i="6"/>
  <c r="G29" i="6"/>
  <c r="B24" i="6"/>
  <c r="G24" i="6"/>
  <c r="H24" i="6" s="1"/>
  <c r="D24" i="6" s="1"/>
  <c r="G19" i="6"/>
  <c r="H19" i="6" s="1"/>
  <c r="D1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36" i="6"/>
  <c r="G36"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H34" i="6" s="1"/>
  <c r="D34" i="6" s="1"/>
  <c r="F39" i="6"/>
  <c r="H39" i="6" s="1"/>
  <c r="D39" i="6" s="1"/>
  <c r="F29" i="6"/>
  <c r="H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S599" i="5"/>
  <c r="X611" i="5"/>
  <c r="S611" i="5"/>
  <c r="S601" i="5"/>
  <c r="S600" i="5"/>
  <c r="X191" i="5"/>
  <c r="X243" i="5"/>
  <c r="S382" i="5"/>
  <c r="S533" i="5"/>
  <c r="S355" i="5"/>
  <c r="S602" i="5"/>
  <c r="S603" i="5"/>
  <c r="S605" i="5"/>
  <c r="S607" i="5"/>
  <c r="S314" i="5"/>
  <c r="D29" i="6"/>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S17" i="5"/>
  <c r="S12" i="5"/>
  <c r="S16" i="5"/>
  <c r="S15" i="5"/>
  <c r="S13" i="5"/>
  <c r="S14" i="5"/>
  <c r="S10" i="5"/>
  <c r="S11" i="5"/>
  <c r="S8" i="5"/>
  <c r="S9" i="5"/>
  <c r="S7" i="5"/>
  <c r="G64" i="6" a="1"/>
  <c r="B42" i="6" l="1"/>
  <c r="G42" i="6" s="1"/>
  <c r="G22" i="6"/>
  <c r="H22" i="6" s="1"/>
  <c r="D22" i="6" s="1"/>
  <c r="B27" i="6"/>
  <c r="G27" i="6" s="1"/>
  <c r="B37" i="6"/>
  <c r="G37" i="6" s="1"/>
  <c r="F27" i="6"/>
  <c r="B47" i="6"/>
  <c r="G47" i="6" s="1"/>
  <c r="B32" i="6"/>
  <c r="G32" i="6" s="1"/>
  <c r="B52" i="6"/>
  <c r="G52" i="6" s="1"/>
  <c r="D17" i="6"/>
  <c r="K68" i="6"/>
  <c r="C17" i="6"/>
  <c r="C22" i="6"/>
  <c r="B31" i="6"/>
  <c r="G31" i="6" s="1"/>
  <c r="G21" i="6"/>
  <c r="H21" i="6" s="1"/>
  <c r="F26" i="6"/>
  <c r="B41" i="6"/>
  <c r="G41" i="6" s="1"/>
  <c r="B26" i="6"/>
  <c r="G26" i="6" s="1"/>
  <c r="C21" i="6"/>
  <c r="C16" i="6"/>
  <c r="F25" i="6"/>
  <c r="F54" i="6" s="1"/>
  <c r="B25" i="6"/>
  <c r="G25" i="6" s="1"/>
  <c r="B30" i="6"/>
  <c r="G30" i="6" s="1"/>
  <c r="B35" i="6"/>
  <c r="G35" i="6" s="1"/>
  <c r="G20" i="6"/>
  <c r="B45" i="6"/>
  <c r="G45" i="6" s="1"/>
  <c r="F20" i="6"/>
  <c r="H20" i="6" s="1"/>
  <c r="D20" i="6" s="1"/>
  <c r="B50" i="6"/>
  <c r="G50" i="6" s="1"/>
  <c r="C15" i="6"/>
  <c r="B40" i="6"/>
  <c r="G40" i="6" s="1"/>
  <c r="D14" i="6"/>
  <c r="K65" i="6"/>
  <c r="B37" i="4"/>
  <c r="A23" i="6" s="1"/>
  <c r="B83" i="4"/>
  <c r="A59" i="6" s="1"/>
  <c r="B79" i="4"/>
  <c r="A57" i="6" s="1"/>
  <c r="B85" i="4"/>
  <c r="A60" i="6" s="1"/>
  <c r="B81" i="4"/>
  <c r="A58" i="6" s="1"/>
  <c r="B67" i="4"/>
  <c r="A48" i="6" s="1"/>
  <c r="B31" i="4"/>
  <c r="A18" i="6" s="1"/>
  <c r="B87" i="4"/>
  <c r="A62" i="6" s="1"/>
  <c r="B75" i="4"/>
  <c r="A54" i="6" s="1"/>
  <c r="B61" i="4"/>
  <c r="A43" i="6" s="1"/>
  <c r="B49" i="4"/>
  <c r="A33" i="6" s="1"/>
  <c r="B55" i="4"/>
  <c r="A38" i="6" s="1"/>
  <c r="B89" i="4"/>
  <c r="A63" i="6" s="1"/>
  <c r="B43" i="4"/>
  <c r="A28" i="6" s="1"/>
  <c r="B77" i="4"/>
  <c r="A55" i="6" s="1"/>
  <c r="C49" i="6"/>
  <c r="C24" i="6"/>
  <c r="C44" i="6"/>
  <c r="F49" i="6"/>
  <c r="H49" i="6" s="1"/>
  <c r="D49" i="6" s="1"/>
  <c r="F65" i="6"/>
  <c r="C34" i="6"/>
  <c r="C19" i="6"/>
  <c r="C39" i="6"/>
  <c r="C14" i="6"/>
  <c r="C29" i="6"/>
  <c r="C12" i="6"/>
  <c r="C11" i="6"/>
  <c r="B32" i="4"/>
  <c r="A19" i="6" s="1"/>
  <c r="B63" i="4"/>
  <c r="A45" i="6" s="1"/>
  <c r="C10" i="6"/>
  <c r="C9" i="6"/>
  <c r="B53" i="4"/>
  <c r="A37" i="6" s="1"/>
  <c r="B59" i="4"/>
  <c r="A42" i="6" s="1"/>
  <c r="D55" i="4"/>
  <c r="C8" i="6"/>
  <c r="B71" i="4"/>
  <c r="A52" i="6" s="1"/>
  <c r="D67" i="4"/>
  <c r="C7" i="6"/>
  <c r="A16" i="6"/>
  <c r="B35" i="4"/>
  <c r="A22" i="6" s="1"/>
  <c r="B57" i="4"/>
  <c r="A40" i="6" s="1"/>
  <c r="B51" i="4"/>
  <c r="A35" i="6" s="1"/>
  <c r="B69" i="4"/>
  <c r="A50" i="6" s="1"/>
  <c r="G5" i="6"/>
  <c r="H5" i="6" s="1"/>
  <c r="D5" i="6" s="1"/>
  <c r="D61" i="4"/>
  <c r="C6" i="6"/>
  <c r="D43" i="4"/>
  <c r="A15" i="6"/>
  <c r="D37" i="4"/>
  <c r="D74" i="4"/>
  <c r="D31" i="4"/>
  <c r="B58" i="4"/>
  <c r="A41" i="6" s="1"/>
  <c r="B64" i="4"/>
  <c r="A46" i="6" s="1"/>
  <c r="C5" i="6"/>
  <c r="A24" i="6"/>
  <c r="B50" i="4"/>
  <c r="A34" i="6" s="1"/>
  <c r="A27" i="6"/>
  <c r="B52" i="4"/>
  <c r="A36" i="6" s="1"/>
  <c r="B70" i="4"/>
  <c r="A51" i="6" s="1"/>
  <c r="A26" i="6"/>
  <c r="G49" i="4"/>
  <c r="C4" i="6"/>
  <c r="G55" i="4"/>
  <c r="G69" i="6" a="1"/>
  <c r="G69" i="6" s="1"/>
  <c r="H69" i="6" s="1"/>
  <c r="G64" i="6"/>
  <c r="C69" i="6"/>
  <c r="G31" i="4"/>
  <c r="B62" i="4"/>
  <c r="A44" i="6" s="1"/>
  <c r="G61" i="4"/>
  <c r="B68" i="4"/>
  <c r="A49" i="6" s="1"/>
  <c r="G74" i="4"/>
  <c r="G67" i="4"/>
  <c r="B56" i="4"/>
  <c r="A39" i="6" s="1"/>
  <c r="G37" i="4"/>
  <c r="H27" i="6" l="1"/>
  <c r="F68" i="6"/>
  <c r="H68" i="6" s="1"/>
  <c r="F32" i="6"/>
  <c r="H32" i="6" s="1"/>
  <c r="F42" i="6"/>
  <c r="H42" i="6" s="1"/>
  <c r="F47" i="6"/>
  <c r="H47" i="6" s="1"/>
  <c r="F37" i="6"/>
  <c r="H37" i="6" s="1"/>
  <c r="F52" i="6"/>
  <c r="H52" i="6" s="1"/>
  <c r="F67" i="6"/>
  <c r="H67" i="6" s="1"/>
  <c r="F31" i="6"/>
  <c r="H31" i="6" s="1"/>
  <c r="F51" i="6"/>
  <c r="H51" i="6" s="1"/>
  <c r="F46" i="6"/>
  <c r="H46" i="6" s="1"/>
  <c r="F41" i="6"/>
  <c r="H41" i="6" s="1"/>
  <c r="H26" i="6"/>
  <c r="F36" i="6"/>
  <c r="H36" i="6" s="1"/>
  <c r="K67" i="6"/>
  <c r="D21" i="6"/>
  <c r="F55" i="6"/>
  <c r="F60" i="6"/>
  <c r="H60" i="6" s="1"/>
  <c r="F57" i="6"/>
  <c r="H57" i="6" s="1"/>
  <c r="F62" i="6"/>
  <c r="H62" i="6" s="1"/>
  <c r="D62" i="6" s="1"/>
  <c r="F59" i="6"/>
  <c r="H59" i="6" s="1"/>
  <c r="H54" i="6"/>
  <c r="F63" i="6"/>
  <c r="H63" i="6" s="1"/>
  <c r="F58" i="6"/>
  <c r="H58" i="6" s="1"/>
  <c r="C20" i="6"/>
  <c r="K66" i="6"/>
  <c r="F40" i="6"/>
  <c r="H40" i="6" s="1"/>
  <c r="F50" i="6"/>
  <c r="H50" i="6" s="1"/>
  <c r="F30" i="6"/>
  <c r="H30" i="6" s="1"/>
  <c r="F45" i="6"/>
  <c r="H45" i="6" s="1"/>
  <c r="H25" i="6"/>
  <c r="F35" i="6"/>
  <c r="H35" i="6" s="1"/>
  <c r="F66" i="6"/>
  <c r="H66" i="6" s="1"/>
  <c r="H55" i="6"/>
  <c r="F56" i="6"/>
  <c r="H56" i="6" s="1"/>
  <c r="B2" i="6"/>
  <c r="H65" i="6"/>
  <c r="C2" i="6"/>
  <c r="C62" i="6"/>
  <c r="B64" i="6"/>
  <c r="H64" i="6"/>
  <c r="D51" i="6" l="1"/>
  <c r="C51" i="6"/>
  <c r="D31" i="6"/>
  <c r="C31" i="6"/>
  <c r="D27" i="6"/>
  <c r="C27" i="6"/>
  <c r="D67" i="6"/>
  <c r="C67" i="6"/>
  <c r="D46" i="6"/>
  <c r="C46" i="6"/>
  <c r="D32" i="6"/>
  <c r="C32" i="6"/>
  <c r="D68" i="6"/>
  <c r="C68" i="6"/>
  <c r="D52" i="6"/>
  <c r="C52" i="6"/>
  <c r="D36" i="6"/>
  <c r="C36" i="6"/>
  <c r="D37" i="6"/>
  <c r="C37" i="6"/>
  <c r="D26" i="6"/>
  <c r="C26" i="6"/>
  <c r="D47" i="6"/>
  <c r="C47" i="6"/>
  <c r="D41" i="6"/>
  <c r="C41" i="6"/>
  <c r="D42" i="6"/>
  <c r="C42" i="6"/>
  <c r="D60" i="6"/>
  <c r="C60" i="6"/>
  <c r="D66" i="6"/>
  <c r="C66" i="6"/>
  <c r="D35" i="6"/>
  <c r="C35" i="6"/>
  <c r="D58" i="6"/>
  <c r="C58" i="6"/>
  <c r="D40" i="6"/>
  <c r="C40" i="6"/>
  <c r="D57" i="6"/>
  <c r="C57" i="6"/>
  <c r="D25" i="6"/>
  <c r="C25" i="6"/>
  <c r="D63" i="6"/>
  <c r="C63" i="6"/>
  <c r="D45" i="6"/>
  <c r="C45" i="6"/>
  <c r="D54" i="6"/>
  <c r="C54" i="6"/>
  <c r="D30" i="6"/>
  <c r="C30" i="6"/>
  <c r="D59" i="6"/>
  <c r="C59" i="6"/>
  <c r="D50" i="6"/>
  <c r="C50" i="6"/>
  <c r="D65" i="6"/>
  <c r="C65" i="6"/>
  <c r="D56" i="6"/>
  <c r="C56" i="6"/>
  <c r="D55" i="6"/>
  <c r="C55" i="6"/>
  <c r="C64" i="6"/>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<sst xmlns="http://schemas.openxmlformats.org/spreadsheetml/2006/main" count="22319" uniqueCount="15808">
  <si>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</si>
  <si>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</si>
  <si>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</si>
  <si>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</si>
  <si>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</si>
  <si>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</si>
  <si>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</si>
  <si>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</si>
  <si>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</si>
  <si>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</si>
  <si>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</si>
  <si>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</si>
  <si>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</si>
  <si>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</si>
  <si>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</si>
  <si>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</si>
  <si>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</si>
  <si>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</si>
  <si>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</si>
  <si>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</si>
  <si>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</si>
  <si>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</si>
  <si>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</si>
  <si>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</si>
  <si>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</si>
  <si>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</si>
  <si>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</si>
  <si>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</si>
  <si>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</si>
  <si>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</si>
  <si>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</si>
  <si>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</si>
  <si>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</si>
  <si>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</si>
  <si>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</si>
  <si>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</si>
  <si>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</si>
  <si>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</si>
  <si>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</si>
  <si>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</si>
  <si>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</si>
  <si>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</si>
  <si>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</si>
  <si>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</si>
  <si>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</si>
  <si>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</si>
  <si>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</si>
  <si>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</si>
  <si>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</si>
  <si>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</si>
  <si>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</si>
  <si>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</si>
  <si>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</si>
  <si>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</si>
  <si>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</si>
  <si>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</si>
  <si>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</si>
  <si>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</si>
  <si>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</si>
  <si>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</si>
  <si>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</si>
  <si>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</si>
  <si>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</si>
  <si>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</si>
  <si>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</si>
  <si>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</si>
  <si>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</si>
  <si>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</si>
  <si>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</si>
  <si>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</si>
  <si>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</si>
  <si>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</si>
  <si>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</si>
  <si>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</si>
  <si>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</si>
  <si>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</si>
  <si>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</si>
  <si>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</si>
  <si>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</si>
  <si>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</si>
  <si>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</si>
  <si>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</si>
  <si>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</si>
  <si>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</si>
  <si>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</si>
  <si>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</si>
  <si>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</si>
  <si>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</si>
  <si>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</si>
  <si>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</si>
  <si>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</si>
  <si>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</si>
  <si>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</si>
  <si>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</si>
  <si>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</si>
  <si>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</si>
  <si>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</si>
  <si>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</si>
  <si>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</si>
  <si>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</si>
  <si>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</si>
  <si>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</si>
  <si>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</si>
  <si>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</si>
  <si>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</si>
  <si>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</si>
  <si>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</si>
  <si>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</si>
  <si>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</si>
  <si>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</si>
  <si>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</si>
  <si>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</si>
  <si>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</si>
  <si>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</si>
  <si>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</si>
  <si>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</si>
  <si>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</si>
  <si>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</si>
  <si>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</si>
  <si>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</si>
  <si>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</si>
  <si>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</si>
  <si>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</si>
  <si>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</si>
  <si>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</si>
  <si>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</si>
  <si>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</si>
  <si>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</si>
  <si>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</si>
  <si>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</si>
  <si>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</si>
  <si>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</si>
  <si>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</si>
  <si>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</si>
  <si>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</si>
  <si>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</si>
  <si>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</si>
  <si>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</si>
  <si>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</si>
  <si>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</si>
  <si>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</si>
  <si>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</si>
  <si>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</si>
  <si>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</si>
  <si>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</si>
  <si>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</si>
  <si>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</si>
  <si>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</si>
  <si>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</si>
  <si>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</si>
  <si>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</si>
  <si>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</si>
  <si>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</si>
  <si>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</si>
  <si>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</si>
  <si>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</si>
  <si>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</si>
  <si>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</si>
  <si>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</si>
  <si>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</si>
  <si>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</si>
  <si>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</si>
  <si>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</si>
  <si>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</si>
  <si>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</si>
  <si>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</si>
  <si>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</si>
  <si>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</si>
  <si>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</si>
  <si>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</si>
  <si>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</si>
  <si>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</si>
  <si>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</si>
  <si>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</si>
  <si>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</si>
  <si>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</si>
  <si>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</si>
  <si>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</si>
  <si>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</si>
  <si>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</si>
  <si>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</si>
  <si>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</si>
  <si>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</si>
  <si>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</si>
  <si>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</si>
  <si>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</si>
  <si>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</si>
  <si>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</si>
  <si>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</si>
  <si>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</si>
  <si>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</si>
  <si>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</si>
  <si>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</si>
  <si>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</si>
  <si>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</si>
  <si>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</si>
  <si>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</si>
  <si>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</si>
  <si>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</si>
  <si>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</si>
  <si>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</si>
  <si>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</si>
  <si>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</si>
  <si>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</si>
  <si>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</si>
  <si>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</si>
  <si>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</si>
  <si>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</si>
  <si>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</si>
  <si>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</si>
  <si>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</si>
  <si>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</si>
  <si>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</si>
  <si>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</si>
  <si>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</si>
  <si>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</si>
  <si>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</si>
  <si>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</si>
  <si>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</si>
  <si>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</si>
  <si>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</si>
  <si>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</si>
  <si>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</si>
  <si>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</si>
  <si>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</si>
  <si>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</si>
  <si>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</si>
  <si>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</si>
  <si>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</si>
  <si>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</si>
  <si>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</si>
  <si>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</si>
  <si>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</si>
  <si>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</si>
  <si>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</si>
  <si>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</si>
  <si>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</si>
  <si>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</si>
  <si>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</si>
  <si>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</si>
  <si>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</si>
  <si>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</si>
  <si>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</si>
  <si>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</si>
  <si>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</si>
  <si>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</si>
  <si>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</si>
  <si>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</si>
  <si>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</si>
  <si>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</si>
  <si>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</si>
  <si>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</si>
  <si>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</si>
  <si>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</si>
  <si>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</si>
  <si>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</si>
  <si>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</si>
  <si>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</si>
  <si>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</si>
  <si>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</si>
  <si>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</si>
  <si>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</si>
  <si>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</si>
  <si>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</si>
  <si>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</si>
  <si>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</si>
  <si>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</si>
  <si>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</si>
  <si>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</si>
  <si>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</si>
  <si>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</si>
  <si>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</si>
  <si>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</si>
  <si>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</si>
  <si>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</si>
  <si>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</si>
  <si>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</si>
  <si>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</si>
  <si>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</si>
  <si>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</si>
  <si>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</si>
  <si>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</si>
  <si>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</si>
  <si>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</si>
  <si>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</si>
  <si>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</si>
  <si>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</si>
  <si>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</si>
  <si>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</si>
  <si>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</si>
  <si>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</si>
  <si>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</si>
  <si>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</si>
  <si>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</si>
  <si>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</si>
  <si>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</si>
  <si>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</si>
  <si>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</si>
  <si>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</si>
  <si>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</si>
  <si>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</si>
  <si>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</si>
  <si>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</si>
  <si>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</si>
  <si>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</si>
  <si>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</si>
  <si>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</si>
  <si>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</si>
  <si>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</si>
  <si>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</si>
  <si>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</si>
  <si>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</si>
  <si>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</si>
  <si>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</si>
  <si>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</si>
  <si>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</si>
  <si>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</si>
  <si>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</si>
  <si>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</si>
  <si>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</si>
  <si>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</si>
  <si>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</si>
  <si>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</si>
  <si>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</si>
  <si>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</si>
  <si>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</si>
  <si>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</si>
  <si>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</si>
  <si>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</si>
  <si>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</si>
  <si>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</si>
  <si>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</si>
  <si>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</si>
  <si>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</si>
  <si>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</si>
  <si>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</si>
  <si>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</si>
  <si>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</si>
  <si>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</si>
  <si>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</si>
  <si>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</si>
  <si>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</si>
  <si>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</si>
  <si>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</si>
  <si>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</si>
  <si>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</si>
  <si>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</si>
  <si>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</si>
  <si>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</si>
  <si>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</si>
  <si>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</si>
  <si>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</si>
  <si>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</si>
  <si>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</si>
  <si>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</si>
  <si>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</si>
  <si>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</si>
  <si>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</si>
  <si>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</si>
  <si>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</si>
  <si>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</si>
  <si>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</si>
  <si>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</si>
  <si>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</si>
  <si>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</si>
  <si>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</si>
  <si>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</si>
  <si>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</si>
  <si>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</si>
  <si>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</si>
  <si>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</si>
  <si>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</si>
  <si>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</si>
  <si>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</si>
  <si>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</si>
  <si>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</si>
  <si>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</si>
  <si>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</si>
  <si>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</si>
  <si>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</si>
  <si>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</si>
  <si>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</si>
  <si>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</si>
  <si>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</si>
  <si>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</si>
  <si>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</si>
  <si>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</si>
  <si>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</si>
  <si>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</si>
  <si>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</si>
  <si>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</si>
  <si>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</si>
  <si>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</si>
  <si>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</si>
  <si>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</si>
  <si>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</si>
  <si>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</si>
  <si>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</si>
  <si>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</si>
  <si>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</si>
  <si>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</si>
  <si>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</si>
  <si>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</si>
  <si>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</si>
  <si>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</si>
  <si>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</si>
  <si>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</si>
  <si>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</si>
  <si>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</si>
  <si>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</si>
  <si>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</si>
  <si>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</si>
  <si>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</si>
  <si>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</si>
  <si>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</si>
  <si>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</si>
  <si>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</si>
  <si>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</si>
  <si>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</si>
  <si>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</si>
  <si>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</si>
  <si>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</si>
  <si>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</si>
  <si>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</si>
  <si>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</si>
  <si>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</si>
  <si>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</si>
  <si>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</si>
  <si>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</si>
  <si>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</si>
  <si>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</si>
  <si>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</si>
  <si>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</si>
  <si>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</si>
  <si>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</si>
  <si>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</si>
  <si>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</si>
  <si>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</si>
  <si>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</si>
  <si>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</si>
  <si>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</si>
  <si>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</si>
  <si>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</si>
  <si>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</si>
  <si>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</si>
  <si>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</si>
  <si>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</si>
  <si>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</si>
  <si>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</si>
  <si>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</si>
  <si>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</si>
  <si>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</si>
  <si>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</si>
  <si>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</si>
  <si>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</si>
  <si>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</si>
  <si>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</si>
  <si>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</si>
  <si>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</si>
  <si>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</si>
  <si>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</si>
  <si>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</si>
  <si>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</si>
  <si>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</si>
  <si>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</si>
  <si>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</si>
  <si>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</si>
  <si>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</si>
  <si>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</si>
  <si>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</si>
  <si>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</si>
  <si>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</si>
  <si>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</si>
  <si>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</si>
  <si>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</si>
  <si>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</si>
  <si>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</si>
  <si>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</si>
  <si>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</si>
  <si>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</si>
  <si>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</si>
  <si>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</si>
  <si>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</si>
  <si>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</si>
  <si>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</si>
  <si>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</si>
  <si>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</si>
  <si>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</si>
  <si>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</si>
  <si>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</si>
  <si>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</si>
  <si>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</si>
  <si>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</si>
  <si>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</si>
  <si>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</si>
  <si>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</si>
  <si>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</si>
  <si>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</si>
  <si>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</si>
  <si>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</si>
  <si>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</si>
  <si>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</si>
  <si>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</si>
  <si>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</si>
  <si>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</si>
  <si>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</si>
  <si>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</si>
  <si>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</si>
  <si>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</si>
  <si>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</si>
  <si>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</si>
  <si>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</si>
  <si>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</si>
  <si>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</si>
  <si>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</si>
  <si>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</si>
  <si>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</si>
  <si>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</si>
  <si>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</si>
  <si>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</si>
  <si>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</si>
  <si>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</si>
  <si>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</si>
  <si>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</si>
  <si>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</si>
  <si>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</si>
  <si>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</si>
  <si>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</si>
  <si>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</si>
  <si>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</si>
  <si>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</si>
  <si>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</si>
  <si>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</si>
  <si>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</si>
  <si>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</si>
  <si>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</si>
  <si>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</si>
  <si>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</si>
  <si>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</si>
  <si>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</si>
  <si>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</si>
  <si>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</si>
  <si>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</si>
  <si>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</si>
  <si>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</si>
  <si>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</si>
  <si>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</si>
  <si>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</si>
  <si>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</si>
  <si>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</si>
  <si>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</si>
  <si>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</si>
  <si>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</si>
  <si>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</si>
  <si>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</si>
  <si>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</si>
  <si>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</si>
  <si>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</si>
  <si>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</si>
  <si>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</si>
  <si>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</si>
  <si>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</si>
  <si>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</si>
  <si>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</si>
  <si>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</si>
  <si>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</si>
  <si>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</si>
  <si>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</si>
  <si>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</si>
  <si>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</si>
  <si>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</si>
  <si>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</si>
  <si>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</si>
  <si>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</si>
  <si>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</si>
  <si>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</si>
  <si>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</si>
  <si>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</si>
  <si>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</si>
  <si>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</si>
  <si>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</si>
  <si>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</si>
  <si>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</si>
  <si>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</si>
  <si>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</si>
  <si>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</si>
  <si>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</si>
  <si>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</si>
  <si>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</si>
  <si>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</si>
  <si>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</si>
  <si>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</si>
  <si>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</si>
  <si>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</si>
  <si>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</si>
  <si>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</si>
  <si>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</si>
  <si>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</si>
  <si>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</si>
  <si>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</si>
  <si>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</si>
  <si>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</si>
  <si>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</si>
  <si>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</si>
  <si>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</si>
  <si>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</si>
  <si>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</si>
  <si>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</si>
  <si>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</si>
  <si>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</si>
  <si>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</si>
  <si>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</si>
  <si>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</si>
  <si>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</si>
  <si>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</si>
  <si>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</si>
  <si>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</si>
  <si>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</si>
  <si>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</si>
  <si>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</si>
  <si>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</si>
  <si>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</si>
  <si>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</si>
  <si>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</si>
  <si>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</si>
  <si>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</si>
  <si>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</si>
  <si>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</si>
  <si>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</si>
  <si>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</si>
  <si>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</si>
  <si>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</si>
  <si>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</si>
  <si>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</si>
  <si>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</si>
  <si>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</si>
  <si>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</si>
  <si>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</si>
  <si>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</si>
  <si>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</si>
  <si>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</si>
  <si>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</si>
  <si>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</si>
  <si>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</si>
  <si>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</si>
  <si>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</si>
  <si>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</si>
  <si>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</si>
  <si>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</si>
  <si>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</si>
  <si>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</si>
  <si>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</si>
  <si>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</si>
  <si>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</si>
  <si>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</si>
  <si>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</si>
  <si>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</si>
  <si>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</si>
  <si>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</si>
  <si>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</si>
  <si>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</si>
  <si>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</si>
  <si>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</si>
  <si>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</si>
  <si>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</si>
  <si>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</si>
  <si>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</si>
  <si>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</si>
  <si>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</si>
  <si>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</si>
  <si>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</si>
  <si>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</si>
  <si>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</si>
  <si>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</si>
  <si>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</si>
  <si>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</si>
  <si>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</si>
  <si>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</si>
  <si>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</si>
  <si>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</si>
  <si>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</si>
  <si>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</si>
  <si>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</si>
  <si>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</si>
  <si>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</si>
  <si>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</si>
  <si>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</si>
  <si>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</si>
  <si>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</si>
  <si>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</si>
  <si>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</si>
  <si>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</si>
  <si>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</si>
  <si>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</si>
  <si>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</si>
  <si>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</si>
  <si>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</si>
  <si>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</si>
  <si>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</si>
  <si>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</si>
  <si>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</si>
  <si>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</si>
  <si>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</si>
  <si>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</si>
  <si>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</si>
  <si>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</si>
  <si>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</si>
  <si>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</si>
  <si>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</si>
  <si>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</si>
  <si>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</si>
  <si>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</si>
  <si>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</si>
  <si>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</si>
  <si>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</si>
  <si>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</si>
  <si>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</si>
  <si>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</si>
  <si>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</si>
  <si>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</si>
  <si>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</si>
  <si>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</si>
  <si>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</si>
  <si>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</si>
  <si>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</si>
  <si>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</si>
  <si>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</si>
  <si>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</si>
  <si>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</si>
  <si>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</si>
  <si>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</si>
  <si>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</si>
  <si>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</si>
  <si>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</si>
  <si>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</si>
  <si>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</si>
  <si>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</si>
  <si>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</si>
  <si>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</si>
  <si>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</si>
  <si>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</si>
  <si>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</si>
  <si>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</si>
  <si>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</si>
  <si>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</si>
  <si>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</si>
  <si>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</si>
  <si>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</si>
  <si>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</si>
  <si>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</si>
  <si>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</si>
  <si>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</si>
  <si>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</si>
  <si>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</si>
  <si>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</si>
  <si>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</si>
  <si>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</si>
  <si>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</si>
  <si>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</si>
  <si>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</si>
  <si>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</si>
  <si>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</si>
  <si>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</si>
  <si>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</si>
  <si>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</si>
  <si>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</si>
  <si>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</si>
  <si>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</si>
  <si>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</si>
  <si>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</si>
  <si>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</si>
  <si>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</si>
  <si>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</si>
  <si>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</si>
  <si>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</si>
  <si>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</si>
  <si>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</si>
  <si>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</si>
  <si>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</si>
  <si>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</si>
  <si>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</si>
  <si>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</si>
  <si>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</si>
  <si>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</si>
  <si>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</si>
  <si>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</si>
  <si>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</si>
  <si>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</si>
  <si>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</si>
  <si>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</si>
  <si>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</si>
  <si>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</si>
  <si>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</si>
  <si>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</si>
  <si>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</si>
  <si>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</si>
  <si>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</si>
  <si>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</si>
  <si>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</si>
  <si>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</si>
  <si>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</si>
  <si>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</si>
  <si>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</si>
  <si>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</si>
  <si>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</si>
  <si>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</si>
  <si>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</si>
  <si>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</si>
  <si>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</si>
  <si>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</si>
  <si>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</si>
  <si>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</si>
  <si>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</si>
  <si>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</si>
  <si>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</si>
  <si>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</si>
  <si>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</si>
  <si>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</si>
  <si>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</si>
  <si>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</si>
  <si>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</si>
  <si>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</si>
  <si>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</si>
  <si>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</si>
  <si>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</si>
  <si>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</si>
  <si>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</si>
  <si>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</si>
  <si>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</si>
  <si>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</si>
  <si>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</si>
  <si>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</si>
  <si>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</si>
  <si>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</si>
  <si>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</si>
  <si>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</si>
  <si>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</si>
  <si>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</si>
  <si>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</si>
  <si>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</si>
  <si>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</si>
  <si>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</si>
  <si>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</si>
  <si>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</si>
  <si>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</si>
  <si>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</si>
  <si>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</si>
  <si>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</si>
  <si>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</si>
  <si>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</si>
  <si>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</si>
  <si>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</si>
  <si>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</si>
  <si>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</si>
  <si>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</si>
  <si>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</si>
  <si>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</si>
  <si>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</si>
  <si>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</si>
  <si>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</si>
  <si>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</si>
  <si>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</si>
  <si>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</si>
  <si>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</si>
  <si>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</si>
  <si>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</si>
  <si>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</si>
  <si>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</si>
  <si>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</si>
  <si>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</si>
  <si>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</si>
  <si>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</si>
  <si>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</si>
  <si>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</si>
  <si>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</si>
  <si>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</si>
  <si>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</si>
  <si>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</si>
  <si>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</si>
  <si>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</si>
  <si>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</si>
  <si>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</si>
  <si>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</si>
  <si>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</si>
  <si>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</si>
  <si>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</si>
  <si>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</si>
  <si>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</si>
  <si>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</si>
  <si>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</si>
  <si>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</si>
  <si>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</si>
  <si>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</si>
  <si>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</si>
  <si>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</si>
  <si>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</si>
  <si>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</si>
  <si>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</si>
  <si>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</si>
  <si>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</si>
  <si>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</si>
  <si>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</si>
  <si>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</si>
  <si>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</si>
  <si>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</si>
  <si>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</si>
  <si>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</si>
  <si>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</si>
  <si>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</si>
  <si>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</si>
  <si>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</si>
  <si>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</si>
  <si>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</si>
  <si>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</si>
  <si>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</si>
  <si>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</si>
  <si>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</si>
  <si>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</si>
  <si>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</si>
  <si>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</si>
  <si>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</si>
  <si>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</si>
  <si>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</si>
  <si>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</si>
  <si>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</si>
  <si>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</si>
  <si>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</si>
  <si>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</si>
  <si>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</si>
  <si>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</si>
  <si>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</si>
  <si>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</si>
  <si>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</si>
  <si>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</si>
  <si>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</si>
  <si>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</si>
  <si>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</si>
  <si>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</si>
  <si>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</si>
  <si>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</si>
  <si>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</si>
  <si>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</si>
  <si>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</si>
  <si>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</si>
  <si>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</si>
  <si>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</si>
  <si>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</si>
  <si>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</si>
  <si>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</si>
  <si>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</si>
  <si>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</si>
  <si>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</si>
  <si>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</si>
  <si>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</si>
  <si>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</si>
  <si>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</si>
  <si>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</si>
  <si>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</si>
  <si>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</si>
  <si>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</si>
  <si>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</si>
  <si>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</si>
  <si>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</si>
  <si>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</si>
  <si>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</si>
  <si>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</si>
  <si>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</si>
  <si>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</si>
  <si>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</si>
  <si>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</si>
  <si>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</si>
  <si>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</si>
  <si>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</si>
  <si>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</si>
  <si>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</si>
  <si>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</si>
  <si>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</si>
  <si>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</si>
  <si>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</si>
  <si>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</si>
  <si>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</si>
  <si>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</si>
  <si>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</si>
  <si>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</si>
  <si>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</si>
  <si>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</si>
  <si>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</si>
  <si>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</si>
  <si>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</si>
  <si>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</si>
  <si>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</si>
  <si>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</si>
  <si>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</si>
  <si>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</si>
  <si>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</si>
  <si>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</si>
  <si>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</si>
  <si>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</si>
  <si>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</si>
  <si>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</si>
  <si>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</si>
  <si>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</si>
  <si>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</si>
  <si>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</si>
  <si>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</si>
  <si>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</si>
  <si>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</si>
  <si>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</si>
  <si>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</si>
  <si>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</si>
  <si>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</si>
  <si>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</si>
  <si>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</si>
  <si>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</si>
  <si>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</si>
  <si>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</si>
  <si>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</si>
  <si>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</si>
  <si>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</si>
  <si>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</si>
  <si>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</si>
  <si>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</si>
  <si>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</si>
  <si>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</si>
  <si>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</si>
  <si>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</si>
  <si>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</si>
  <si>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</si>
  <si>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</si>
  <si>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</si>
  <si>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</si>
  <si>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</si>
  <si>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</si>
  <si>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</si>
  <si>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</si>
  <si>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</si>
  <si>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</si>
  <si>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</si>
  <si>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</si>
  <si>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</si>
  <si>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</si>
  <si>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</si>
  <si>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</si>
  <si>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</si>
  <si>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</si>
  <si>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</si>
  <si>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</si>
  <si>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</si>
  <si>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</si>
  <si>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</si>
  <si>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</si>
  <si>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</si>
  <si>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</si>
  <si>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</si>
  <si>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</si>
  <si>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</si>
  <si>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</si>
  <si>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</si>
  <si>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</si>
  <si>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</si>
  <si>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</si>
  <si>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</si>
  <si>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</si>
  <si>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</si>
  <si>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</si>
  <si>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</si>
  <si>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</si>
  <si>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</si>
  <si>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</si>
  <si>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</si>
  <si>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</si>
  <si>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</si>
  <si>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</si>
  <si>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</si>
  <si>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</si>
  <si>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</si>
  <si>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</si>
  <si>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</si>
  <si>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</si>
  <si>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</si>
  <si>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</si>
  <si>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</si>
  <si>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</si>
  <si>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</si>
  <si>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</si>
  <si>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</si>
  <si>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</si>
  <si>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</si>
  <si>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</si>
  <si>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</si>
  <si>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</si>
  <si>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</si>
  <si>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</si>
  <si>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</si>
  <si>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</si>
  <si>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</si>
  <si>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</si>
  <si>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</si>
  <si>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</si>
  <si>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</si>
  <si>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</si>
  <si>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</si>
  <si>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</si>
  <si>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</si>
  <si>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</si>
  <si>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</si>
  <si>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</si>
  <si>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</si>
  <si>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</si>
  <si>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</si>
  <si>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</si>
  <si>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</si>
  <si>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</si>
  <si>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</si>
  <si>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</si>
  <si>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</si>
  <si>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</si>
  <si>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</si>
  <si>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</si>
  <si>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</si>
  <si>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</si>
  <si>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</si>
  <si>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</si>
  <si>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</si>
  <si>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</si>
  <si>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</si>
  <si>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</si>
  <si>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</si>
  <si>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</si>
  <si>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</si>
  <si>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</si>
  <si>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</si>
  <si>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</si>
  <si>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</si>
  <si>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</si>
  <si>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</si>
  <si>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</si>
  <si>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</si>
  <si>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</si>
  <si>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</si>
  <si>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</si>
  <si>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</si>
  <si>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</si>
  <si>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</si>
  <si>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</si>
  <si>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</si>
  <si>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</si>
  <si>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</si>
  <si>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</si>
  <si>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</si>
  <si>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</si>
  <si>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</si>
  <si>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</si>
  <si>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</si>
  <si>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</si>
  <si>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</si>
  <si>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</si>
  <si>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</si>
  <si>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</si>
  <si>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</si>
  <si>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</si>
  <si>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</si>
  <si>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</si>
  <si>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</si>
  <si>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</si>
  <si>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</si>
  <si>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</si>
  <si>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</si>
  <si>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</si>
  <si>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</si>
  <si>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</si>
  <si>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</si>
  <si>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</si>
  <si>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</si>
  <si>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</si>
  <si>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</si>
  <si>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</si>
  <si>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</si>
  <si>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</si>
  <si>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</si>
  <si>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</si>
  <si>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</si>
  <si>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</si>
  <si>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</si>
  <si>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</si>
  <si>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</si>
  <si>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</si>
  <si>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</si>
  <si>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</si>
  <si>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</si>
  <si>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</si>
  <si>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</si>
  <si>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</si>
  <si>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</si>
  <si>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</si>
  <si>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</si>
  <si>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</si>
  <si>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</si>
  <si>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</si>
  <si>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</si>
  <si>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</si>
  <si>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</si>
  <si>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</si>
  <si>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</si>
  <si>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</si>
  <si>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</si>
  <si>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</si>
  <si>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</si>
  <si>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</si>
  <si>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</si>
  <si>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</si>
  <si>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</si>
  <si>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</si>
  <si>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</si>
  <si>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</si>
  <si>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</si>
  <si>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</si>
  <si>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</si>
  <si>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</si>
  <si>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</si>
  <si>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</si>
  <si>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</si>
  <si>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</si>
  <si>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</si>
  <si>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</si>
  <si>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</si>
  <si>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</si>
  <si>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</si>
  <si>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</si>
  <si>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</si>
  <si>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</si>
  <si>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</si>
  <si>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</si>
  <si>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</si>
  <si>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</si>
  <si>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</si>
  <si>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</si>
  <si>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</si>
  <si>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</si>
  <si>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</si>
  <si>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</si>
  <si>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</si>
  <si>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</si>
  <si>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</si>
  <si>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</si>
  <si>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</si>
  <si>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</si>
  <si>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</si>
  <si>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</si>
  <si>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</si>
  <si>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</si>
  <si>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</si>
  <si>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</si>
  <si>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</si>
  <si>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</si>
  <si>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</si>
  <si>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</si>
  <si>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</si>
  <si>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</si>
  <si>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</si>
  <si>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</si>
  <si>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</si>
  <si>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</si>
  <si>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</si>
  <si>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</si>
  <si>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</si>
  <si>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</si>
  <si>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</si>
  <si>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</si>
  <si>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</si>
  <si>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</si>
  <si>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</si>
  <si>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</si>
  <si>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</si>
  <si>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</si>
  <si>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</si>
  <si>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</si>
  <si>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</si>
  <si>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</si>
  <si>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</si>
  <si>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</si>
  <si>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</si>
  <si>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</si>
  <si>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</si>
  <si>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</si>
  <si>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</si>
  <si>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</si>
  <si>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</si>
  <si>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</si>
  <si>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</si>
  <si>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</si>
  <si>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</si>
  <si>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</si>
  <si>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</si>
  <si>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</si>
  <si>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</si>
  <si>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</si>
  <si>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</si>
  <si>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</si>
  <si>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</si>
  <si>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</si>
  <si>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</si>
  <si>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</si>
  <si>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</si>
  <si>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</si>
  <si>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</si>
  <si>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</si>
  <si>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</si>
  <si>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</si>
  <si>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</si>
  <si>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</si>
  <si>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</si>
  <si>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</si>
  <si>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</si>
  <si>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</si>
  <si>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</si>
  <si>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</si>
  <si>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</si>
  <si>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</si>
  <si>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</si>
  <si>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</si>
  <si>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</si>
  <si>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</si>
  <si>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</si>
  <si>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</si>
  <si>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</si>
  <si>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</si>
  <si>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</si>
  <si>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</si>
  <si>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</si>
  <si>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</si>
  <si>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</si>
  <si>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</si>
  <si>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</si>
  <si>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</si>
  <si>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</si>
  <si>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</si>
  <si>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</si>
  <si>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</si>
  <si>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</si>
  <si>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</si>
  <si>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</si>
  <si>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</si>
  <si>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</si>
  <si>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</si>
  <si>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</si>
  <si>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</si>
  <si>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</si>
  <si>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</si>
  <si>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</si>
  <si>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</si>
  <si>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</si>
  <si>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</si>
  <si>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</si>
  <si>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</si>
  <si>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</si>
  <si>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</si>
  <si>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</si>
  <si>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</si>
  <si>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</si>
  <si>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</si>
  <si>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</si>
  <si>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</si>
  <si>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</si>
  <si>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</si>
  <si>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</si>
  <si>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</si>
  <si>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</si>
  <si>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</si>
  <si>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</si>
  <si>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</si>
  <si>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</si>
  <si>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</si>
  <si>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</si>
  <si>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</si>
  <si>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</si>
  <si>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</si>
  <si>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</si>
  <si>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</si>
  <si>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</si>
  <si>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</si>
  <si>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</si>
  <si>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</si>
  <si>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</si>
  <si>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</si>
  <si>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</si>
  <si>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</si>
  <si>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</si>
  <si>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</si>
  <si>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</si>
  <si>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</si>
  <si>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</si>
  <si>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</si>
  <si>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</si>
  <si>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</si>
  <si>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</si>
  <si>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</si>
  <si>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</si>
  <si>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</si>
  <si>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</si>
  <si>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</si>
  <si>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</si>
  <si>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</si>
  <si>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</si>
  <si>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</si>
  <si>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</si>
  <si>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</si>
  <si>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</si>
  <si>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</si>
  <si>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</si>
  <si>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</si>
  <si>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</si>
  <si>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</si>
  <si>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</si>
  <si>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</si>
  <si>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</si>
  <si>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</si>
  <si>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</si>
  <si>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</si>
  <si>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</si>
  <si>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</si>
  <si>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</si>
  <si>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</si>
  <si>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</si>
  <si>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</si>
  <si>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</si>
  <si>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</si>
  <si>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</si>
  <si>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</si>
  <si>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</si>
  <si>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</si>
  <si>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</si>
  <si>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</si>
  <si>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</si>
  <si>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</si>
  <si>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</si>
  <si>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</si>
  <si>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</si>
  <si>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</si>
  <si>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</si>
  <si>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</si>
  <si>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</si>
  <si>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</si>
  <si>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</si>
  <si>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</si>
  <si>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</si>
  <si>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</si>
  <si>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</si>
  <si>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</si>
  <si>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</si>
  <si>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</si>
  <si>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</si>
  <si>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</si>
  <si>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</si>
  <si>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</si>
  <si>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</si>
  <si>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</si>
  <si>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</si>
  <si>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</si>
  <si>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</si>
  <si>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</si>
  <si>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</si>
  <si>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</si>
  <si>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</si>
  <si>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</si>
  <si>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</si>
  <si>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</si>
  <si>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</si>
  <si>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</si>
  <si>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</si>
  <si>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</si>
  <si>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</si>
  <si>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</si>
  <si>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</si>
  <si>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</si>
  <si>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</si>
  <si>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</si>
  <si>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</si>
  <si>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</si>
  <si>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</si>
  <si>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</si>
  <si>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</si>
  <si>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</si>
  <si>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</si>
  <si>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</si>
  <si>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</si>
  <si>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</si>
  <si>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</si>
  <si>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</si>
  <si>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</si>
  <si>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</si>
  <si>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</si>
  <si>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</si>
  <si>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</si>
  <si>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</si>
  <si>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</si>
  <si>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</si>
  <si>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</si>
  <si>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</si>
  <si>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</si>
  <si>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</si>
  <si>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</si>
  <si>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</si>
  <si>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</si>
  <si>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</si>
  <si>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</si>
  <si>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</si>
  <si>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</si>
  <si>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</si>
  <si>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</si>
  <si>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</si>
  <si>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</si>
  <si>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</si>
  <si>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</si>
  <si>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</si>
  <si>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</si>
  <si>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</si>
  <si>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</si>
  <si>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</si>
  <si>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</si>
  <si>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</si>
  <si>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</si>
  <si>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</si>
  <si>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</si>
  <si>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</si>
  <si>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</si>
  <si>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</si>
  <si>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</si>
  <si>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</si>
  <si>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</si>
  <si>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</si>
  <si>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</si>
  <si>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</si>
  <si>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</si>
  <si>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</si>
  <si>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</si>
  <si>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</si>
  <si>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</si>
  <si>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</si>
  <si>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</si>
  <si>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</si>
  <si>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</si>
  <si>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</si>
  <si>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</si>
  <si>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</si>
  <si>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</si>
  <si>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</si>
  <si>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</si>
  <si>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</si>
  <si>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</si>
  <si>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</si>
  <si>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</si>
  <si>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</si>
  <si>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</si>
  <si>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</si>
  <si>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</si>
  <si>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</si>
  <si>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</si>
  <si>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</si>
  <si>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</si>
  <si>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</si>
  <si>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</si>
  <si>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</si>
  <si>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</si>
  <si>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</si>
  <si>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</si>
  <si>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</si>
  <si>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</si>
  <si>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</si>
  <si>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</si>
  <si>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</si>
  <si>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</si>
  <si>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</si>
  <si>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</si>
  <si>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</si>
  <si>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</si>
  <si>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</si>
  <si>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</si>
  <si>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</si>
  <si>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</si>
  <si>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</si>
  <si>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</si>
  <si>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</si>
  <si>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</si>
  <si>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</si>
  <si>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</si>
  <si>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</si>
  <si>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</si>
  <si>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</si>
  <si>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</si>
  <si>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</si>
  <si>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</si>
  <si>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</si>
  <si>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</si>
  <si>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</si>
  <si>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</si>
  <si>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</si>
  <si>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</si>
  <si>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</si>
  <si>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</si>
  <si>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</si>
  <si>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</si>
  <si>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</si>
  <si>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</si>
  <si>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</si>
  <si>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</si>
  <si>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</si>
  <si>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</si>
  <si>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</si>
  <si>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</si>
  <si>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</si>
  <si>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</si>
  <si>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</si>
  <si>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</si>
  <si>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</si>
  <si>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</si>
  <si>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</si>
  <si>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</si>
  <si>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</si>
  <si>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</si>
  <si>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</si>
  <si>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</si>
  <si>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</si>
  <si>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</si>
  <si>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</si>
  <si>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</si>
  <si>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</si>
  <si>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</si>
  <si>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</si>
  <si>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</si>
  <si>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</si>
  <si>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</si>
  <si>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</si>
  <si>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</si>
  <si>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</si>
  <si>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</si>
  <si>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</si>
  <si>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</si>
  <si>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</si>
  <si>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</si>
  <si>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</si>
  <si>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</si>
  <si>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</si>
  <si>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</si>
  <si>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</si>
  <si>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</si>
  <si>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</si>
  <si>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</si>
  <si>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</si>
  <si>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</si>
  <si>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</si>
  <si>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</si>
  <si>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</si>
  <si>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</si>
  <si>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</si>
  <si>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</si>
  <si>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</si>
  <si>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</si>
  <si>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</si>
  <si>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</si>
  <si>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</si>
  <si>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</si>
  <si>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</si>
  <si>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</si>
  <si>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</si>
  <si>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</si>
  <si>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</si>
  <si>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</si>
  <si>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</si>
  <si>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</si>
  <si>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</si>
  <si>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</si>
  <si>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</si>
  <si>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</si>
  <si>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</si>
  <si>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</si>
  <si>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</si>
  <si>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</si>
  <si>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</si>
  <si>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</si>
  <si>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</si>
  <si>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</si>
  <si>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</si>
  <si>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</si>
  <si>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</si>
  <si>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</si>
  <si>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</si>
  <si>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</si>
  <si>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</si>
  <si>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</si>
  <si>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</si>
  <si>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</si>
  <si>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</si>
  <si>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</si>
  <si>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</si>
  <si>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</si>
  <si>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</si>
  <si>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</si>
  <si>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</si>
  <si>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</si>
  <si>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</si>
  <si>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</si>
  <si>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</si>
  <si>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</si>
  <si>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</si>
  <si>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</si>
  <si>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</si>
  <si>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</si>
  <si>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</si>
  <si>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</si>
  <si>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</si>
  <si>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</si>
  <si>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</si>
  <si>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</si>
  <si>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</si>
  <si>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</si>
  <si>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</si>
  <si>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</si>
  <si>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</si>
  <si>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</si>
  <si>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</si>
  <si>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</si>
  <si>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</si>
  <si>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</si>
  <si>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</si>
  <si>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</si>
  <si>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</si>
  <si>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</si>
  <si>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</si>
  <si>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</si>
  <si>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</si>
  <si>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</si>
  <si>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</si>
  <si>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</si>
  <si>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</si>
  <si>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</si>
  <si>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</si>
  <si>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</si>
  <si>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</si>
  <si>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</si>
  <si>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</si>
  <si>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</si>
  <si>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</si>
  <si>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</si>
  <si>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</si>
  <si>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</si>
  <si>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</si>
  <si>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</si>
  <si>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</si>
  <si>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</si>
  <si>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</si>
  <si>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</si>
  <si>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</si>
  <si>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</si>
  <si>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</si>
  <si>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</si>
  <si>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</si>
  <si>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</si>
  <si>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</si>
  <si>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</si>
  <si>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</si>
  <si>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</si>
  <si>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</si>
  <si>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</si>
  <si>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</si>
  <si>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</si>
  <si>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</si>
  <si>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</si>
  <si>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</si>
  <si>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</si>
  <si>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</si>
  <si>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</si>
  <si>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</si>
  <si>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</si>
  <si>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</si>
  <si>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</si>
  <si>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</si>
  <si>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</si>
  <si>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</si>
  <si>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</si>
  <si>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</si>
  <si>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</si>
  <si>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</si>
  <si>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</si>
  <si>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</si>
  <si>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</si>
  <si>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</si>
  <si>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</si>
  <si>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</si>
  <si>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</si>
  <si>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</si>
  <si>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</si>
  <si>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</si>
  <si>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</si>
  <si>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</si>
  <si>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</si>
  <si>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</si>
  <si>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</si>
  <si>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</si>
  <si>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</si>
  <si>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</si>
  <si>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</si>
  <si>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</si>
  <si>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</si>
  <si>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</si>
  <si>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</si>
  <si>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</si>
  <si>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</si>
  <si>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</si>
  <si>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</si>
  <si>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</si>
  <si>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</si>
  <si>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</si>
  <si>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</si>
  <si>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</si>
  <si>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</si>
  <si>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</si>
  <si>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</si>
  <si>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</si>
  <si>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</si>
  <si>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</si>
  <si>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</si>
  <si>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</si>
  <si>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</si>
  <si>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</si>
  <si>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</si>
  <si>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</si>
  <si>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</si>
  <si>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</si>
  <si>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</si>
  <si>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</si>
  <si>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</si>
  <si>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</si>
  <si>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</si>
  <si>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</si>
  <si>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</si>
  <si>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</si>
  <si>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</si>
  <si>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</si>
  <si>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</si>
  <si>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</si>
  <si>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</si>
  <si>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</si>
  <si>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</si>
  <si>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</si>
  <si>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</si>
  <si>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</si>
  <si>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</si>
  <si>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</si>
  <si>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</si>
  <si>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</si>
  <si>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</si>
  <si>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</si>
  <si>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</si>
  <si>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</si>
  <si>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</si>
  <si>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</si>
  <si>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</si>
  <si>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</si>
  <si>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</si>
  <si>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</si>
  <si>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</si>
  <si>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</si>
  <si>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</si>
  <si>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</si>
  <si>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</si>
  <si>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</si>
  <si>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</si>
  <si>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</si>
  <si>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</si>
  <si>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</si>
  <si>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</si>
  <si>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</si>
  <si>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</si>
  <si>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</si>
  <si>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</si>
  <si>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</si>
  <si>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</si>
  <si>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</si>
  <si>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</si>
  <si>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</si>
  <si>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</si>
  <si>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</si>
  <si>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</si>
  <si>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</si>
  <si>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</si>
  <si>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</si>
  <si>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</si>
  <si>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</si>
  <si>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</si>
  <si>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</si>
  <si>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</si>
  <si>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</si>
  <si>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</si>
  <si>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</si>
  <si>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</si>
  <si>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</si>
  <si>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</si>
  <si>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</si>
  <si>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</si>
  <si>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</si>
  <si>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</si>
  <si>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</si>
  <si>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</si>
  <si>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</si>
  <si>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</si>
  <si>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</si>
  <si>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</si>
  <si>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</si>
  <si>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</si>
  <si>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</si>
  <si>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</si>
  <si>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</si>
  <si>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</si>
  <si>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</si>
  <si>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</si>
  <si>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</si>
  <si>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</si>
  <si>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</si>
  <si>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</si>
  <si>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</si>
  <si>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</si>
  <si>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</si>
  <si>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</si>
  <si>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</si>
  <si>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</si>
  <si>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</si>
  <si>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</si>
  <si>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</si>
  <si>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</si>
  <si>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</si>
  <si>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</si>
  <si>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</si>
  <si>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</si>
  <si>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</si>
  <si>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</si>
  <si>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</si>
  <si>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</si>
  <si>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</si>
  <si>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</si>
  <si>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</si>
  <si>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</si>
  <si>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</si>
  <si>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</si>
  <si>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</si>
  <si>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</si>
  <si>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</si>
  <si>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</si>
  <si>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</si>
  <si>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</si>
  <si>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</si>
  <si>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</si>
  <si>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</si>
  <si>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</si>
  <si>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</si>
  <si>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</si>
  <si>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</si>
  <si>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</si>
  <si>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</si>
  <si>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</si>
  <si>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</si>
  <si>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</si>
  <si>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</si>
  <si>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</si>
  <si>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</si>
  <si>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</si>
  <si>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</si>
  <si>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</si>
  <si>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</si>
  <si>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</si>
  <si>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</si>
  <si>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</si>
  <si>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</si>
  <si>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</si>
  <si>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</si>
  <si>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</si>
  <si>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</si>
  <si>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</si>
  <si>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</si>
  <si>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</si>
  <si>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</si>
  <si>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</si>
  <si>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</si>
  <si>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</si>
  <si>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</si>
  <si>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</si>
  <si>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</si>
  <si>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</si>
  <si>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</si>
  <si>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</si>
  <si>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</si>
  <si>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</si>
  <si>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</si>
  <si>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</si>
  <si>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</si>
  <si>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</si>
  <si>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</si>
  <si>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</si>
  <si>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</si>
  <si>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</si>
  <si>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</si>
  <si>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</si>
  <si>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</si>
  <si>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</si>
  <si>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</si>
  <si>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</si>
  <si>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</si>
  <si>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</si>
  <si>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</si>
  <si>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</si>
  <si>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</si>
  <si>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</si>
  <si>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</si>
  <si>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</si>
  <si>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</si>
  <si>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</si>
  <si>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</si>
  <si>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</si>
  <si>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</si>
  <si>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</si>
  <si>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</si>
  <si>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</si>
  <si>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</si>
  <si>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</si>
  <si>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</si>
  <si>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</si>
  <si>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</si>
  <si>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</si>
  <si>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</si>
  <si>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</si>
  <si>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</si>
  <si>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</si>
  <si>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</si>
  <si>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</si>
  <si>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</si>
  <si>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</si>
  <si>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</si>
  <si>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</si>
  <si>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</si>
  <si>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</si>
  <si>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</si>
  <si>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</si>
  <si>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</si>
  <si>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</si>
  <si>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</si>
  <si>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</si>
  <si>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</si>
  <si>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</si>
  <si>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</si>
  <si>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</si>
  <si>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</si>
  <si>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</si>
  <si>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</si>
  <si>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</si>
  <si>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</si>
  <si>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</si>
  <si>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</si>
  <si>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</si>
  <si>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</si>
  <si>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</si>
  <si>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</si>
  <si>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</si>
  <si>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</si>
  <si>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</si>
  <si>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</si>
  <si>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</si>
  <si>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</si>
  <si>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</si>
  <si>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</si>
  <si>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</si>
  <si>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</si>
  <si>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</si>
  <si>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</si>
  <si>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</si>
  <si>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</si>
  <si>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</si>
  <si>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</si>
  <si>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</si>
  <si>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</si>
  <si>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</si>
  <si>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</si>
  <si>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</si>
  <si>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</si>
  <si>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</si>
  <si>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</si>
  <si>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</si>
  <si>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</si>
  <si>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</si>
  <si>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</si>
  <si>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</si>
  <si>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</si>
  <si>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</si>
  <si>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</si>
  <si>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</si>
  <si>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</si>
  <si>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</si>
  <si>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</si>
  <si>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</si>
  <si>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</si>
  <si>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</si>
  <si>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</si>
  <si>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</si>
  <si>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</si>
  <si>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</si>
  <si>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</si>
  <si>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</si>
  <si>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</si>
  <si>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</si>
  <si>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</si>
  <si>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</si>
  <si>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</si>
  <si>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</si>
  <si>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</si>
  <si>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</si>
  <si>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</si>
  <si>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</si>
  <si>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</si>
  <si>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</si>
  <si>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</si>
  <si>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</si>
  <si>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</si>
  <si>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</si>
  <si>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</si>
  <si>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</si>
  <si>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</si>
  <si>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</si>
  <si>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</si>
  <si>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</si>
  <si>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</si>
  <si>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</si>
  <si>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</si>
  <si>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</si>
  <si>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</si>
  <si>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</si>
  <si>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</si>
  <si>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</si>
  <si>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</si>
  <si>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</si>
  <si>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</si>
  <si>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</si>
  <si>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</si>
  <si>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</si>
  <si>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</si>
  <si>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</si>
  <si>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</si>
  <si>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</si>
  <si>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</si>
  <si>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</si>
  <si>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</si>
  <si>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</si>
  <si>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</si>
  <si>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</si>
  <si>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</si>
  <si>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</si>
  <si>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</si>
  <si>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</si>
  <si>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</si>
  <si>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</si>
  <si>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</si>
  <si>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</si>
  <si>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</si>
  <si>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</si>
  <si>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</si>
  <si>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</si>
  <si>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</si>
  <si>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</si>
  <si>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</si>
  <si>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</si>
  <si>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</si>
  <si>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</si>
  <si>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</si>
  <si>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</si>
  <si>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</si>
  <si>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</si>
  <si>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</si>
  <si>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</si>
  <si>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</si>
  <si>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</si>
  <si>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</si>
  <si>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</si>
  <si>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</si>
  <si>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</si>
  <si>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</si>
  <si>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</si>
  <si>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</si>
  <si>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</si>
  <si>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</si>
  <si>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</si>
  <si>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</si>
  <si>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</si>
  <si>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</si>
  <si>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</si>
  <si>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</si>
  <si>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</si>
  <si>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</si>
  <si>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</si>
  <si>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</si>
  <si>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</si>
  <si>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</si>
  <si>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</si>
  <si>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</si>
  <si>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</si>
  <si>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</si>
  <si>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</si>
  <si>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</si>
  <si>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</si>
  <si>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</si>
  <si>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</si>
  <si>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</si>
  <si>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</si>
  <si>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</si>
  <si>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</si>
  <si>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</si>
  <si>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</si>
  <si>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</si>
  <si>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</si>
  <si>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</si>
  <si>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</si>
  <si>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</si>
  <si>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</si>
  <si>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</si>
  <si>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</si>
  <si>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</si>
  <si>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</si>
  <si>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</si>
  <si>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</si>
  <si>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</si>
  <si>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</si>
  <si>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</si>
  <si>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</si>
  <si>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</si>
  <si>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</si>
  <si>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</si>
  <si>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</si>
  <si>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</si>
  <si>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</si>
  <si>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</si>
  <si>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</si>
  <si>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</si>
  <si>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</si>
  <si>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</si>
  <si>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</si>
  <si>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</si>
  <si>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</si>
  <si>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</si>
  <si>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</si>
  <si>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</si>
  <si>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</si>
  <si>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</si>
  <si>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</si>
  <si>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</si>
  <si>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</si>
  <si>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</si>
  <si>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</si>
  <si>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</si>
  <si>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</si>
  <si>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</si>
  <si>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</si>
  <si>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</si>
  <si>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</si>
  <si>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</si>
  <si>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</si>
  <si>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</si>
  <si>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</si>
  <si>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</si>
  <si>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</si>
  <si>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</si>
  <si>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</si>
  <si>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</si>
  <si>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</si>
  <si>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</si>
  <si>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</si>
  <si>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</si>
  <si>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</si>
  <si>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</si>
  <si>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</si>
  <si>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</si>
  <si>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</si>
  <si>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</si>
  <si>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</si>
  <si>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</si>
  <si>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</si>
  <si>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</si>
  <si>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</si>
  <si>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</si>
  <si>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</si>
  <si>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</si>
  <si>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</si>
  <si>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</si>
  <si>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</si>
  <si>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</si>
  <si>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</si>
  <si>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</si>
  <si>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</si>
  <si>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</si>
  <si>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</si>
  <si>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</si>
  <si>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</si>
  <si>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</si>
  <si>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</si>
  <si>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</si>
  <si>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</si>
  <si>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</si>
  <si>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</si>
  <si>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</si>
  <si>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</si>
  <si>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</si>
  <si>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</si>
  <si>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</si>
  <si>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</si>
  <si>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</si>
  <si>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</si>
  <si>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</si>
  <si>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</si>
  <si>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</si>
  <si>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</si>
  <si>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</si>
  <si>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</si>
  <si>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</si>
  <si>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</si>
  <si>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</si>
  <si>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</si>
  <si>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</si>
  <si>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</si>
  <si>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</si>
  <si>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</si>
  <si>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</si>
  <si>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</si>
  <si>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</si>
  <si>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</si>
  <si>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</si>
  <si>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</si>
  <si>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</si>
  <si>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</si>
  <si>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</si>
  <si>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</si>
  <si>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</si>
  <si>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</si>
  <si>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</si>
  <si>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</si>
  <si>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</si>
  <si>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</si>
  <si>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</si>
  <si>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</si>
  <si>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</si>
  <si>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</si>
  <si>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</si>
  <si>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</si>
  <si>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</si>
  <si>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</si>
  <si>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</si>
  <si>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</si>
  <si>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</si>
  <si>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</si>
  <si>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</si>
  <si>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</si>
  <si>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</si>
  <si>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</si>
  <si>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</si>
  <si>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</si>
  <si>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</si>
  <si>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</si>
  <si>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</si>
  <si>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</si>
  <si>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</si>
  <si>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</si>
  <si>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</si>
  <si>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</si>
  <si>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</si>
  <si>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</si>
  <si>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</si>
  <si>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</si>
  <si>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</si>
  <si>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</si>
  <si>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</si>
  <si>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</si>
  <si>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</si>
  <si>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</si>
  <si>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</si>
  <si>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</si>
  <si>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</si>
  <si>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</si>
  <si>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</si>
  <si>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</si>
  <si>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</si>
  <si>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</si>
  <si>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</si>
  <si>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</si>
  <si>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</si>
  <si>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</si>
  <si>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</si>
  <si>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</si>
  <si>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</si>
  <si>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</si>
  <si>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</si>
  <si>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</si>
  <si>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</si>
  <si>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</si>
  <si>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</si>
  <si>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</si>
  <si>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</si>
  <si>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</si>
  <si>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</si>
  <si>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</si>
  <si>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</si>
  <si>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</si>
  <si>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</si>
  <si>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</si>
  <si>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</si>
  <si>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</si>
  <si>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</si>
  <si>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</si>
  <si>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</si>
  <si>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</si>
  <si>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</si>
  <si>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</si>
  <si>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</si>
  <si>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</si>
  <si>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</si>
  <si>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</si>
  <si>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</si>
  <si>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</si>
  <si>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</si>
  <si>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</si>
  <si>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</si>
  <si>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</si>
  <si>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</si>
  <si>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</si>
  <si>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</si>
  <si>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</si>
  <si>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</si>
  <si>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</si>
  <si>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</si>
  <si>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</si>
  <si>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</si>
  <si>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</si>
  <si>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</si>
  <si>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</si>
  <si>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</si>
  <si>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</si>
  <si>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</si>
  <si>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</si>
  <si>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</si>
  <si>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</si>
  <si>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</si>
  <si>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</si>
  <si>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</si>
  <si>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</si>
  <si>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</si>
  <si>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</si>
  <si>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</si>
  <si>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</si>
  <si>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</si>
  <si>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</si>
  <si>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</si>
  <si>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</si>
  <si>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</si>
  <si>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</si>
  <si>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</si>
  <si>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</si>
  <si>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</si>
  <si>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</si>
  <si>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</si>
  <si>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</si>
  <si>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</si>
  <si>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</si>
  <si>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</si>
  <si>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</si>
  <si>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</si>
  <si>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</si>
  <si>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</si>
  <si>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</si>
  <si>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</si>
  <si>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</si>
  <si>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</si>
  <si>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</si>
  <si>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</si>
  <si>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</si>
  <si>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</si>
  <si>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</si>
  <si>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</si>
  <si>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</si>
  <si>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</si>
  <si>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</si>
  <si>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</si>
  <si>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</si>
  <si>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</si>
  <si>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</si>
  <si>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</si>
  <si>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</si>
  <si>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</si>
  <si>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</si>
  <si>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</si>
  <si>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</si>
  <si>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</si>
  <si>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</si>
  <si>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</si>
  <si>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</si>
  <si>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</si>
  <si>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</si>
  <si>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</si>
  <si>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</si>
  <si>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</si>
  <si>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</si>
  <si>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</si>
  <si>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</si>
  <si>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</si>
  <si>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</si>
  <si>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</si>
  <si>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</si>
  <si>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</si>
  <si>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</si>
  <si>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</si>
  <si>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</si>
  <si>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</si>
  <si>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</si>
  <si>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</si>
  <si>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</si>
  <si>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</si>
  <si>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</si>
  <si>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</si>
  <si>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</si>
  <si>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</si>
  <si>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</si>
  <si>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</si>
  <si>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</si>
  <si>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</si>
  <si>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</si>
  <si>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</si>
  <si>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</si>
  <si>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</si>
  <si>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</si>
  <si>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</si>
  <si>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</si>
  <si>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</si>
  <si>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</si>
  <si>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</si>
  <si>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</si>
  <si>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</si>
  <si>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</si>
  <si>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</si>
  <si>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</si>
  <si>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</si>
  <si>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</si>
  <si>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</si>
  <si>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</si>
  <si>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</si>
  <si>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</si>
  <si>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</si>
  <si>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</si>
  <si>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</si>
  <si>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</si>
  <si>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</si>
  <si>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</si>
  <si>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</si>
  <si>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</si>
  <si>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</si>
  <si>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</si>
  <si>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</si>
  <si>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</si>
  <si>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</si>
  <si>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</si>
  <si>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</si>
  <si>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</si>
  <si>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</si>
  <si>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</si>
  <si>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</si>
  <si>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</si>
  <si>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</si>
  <si>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</si>
  <si>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</si>
  <si>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</si>
  <si>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</si>
  <si>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</si>
  <si>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</si>
  <si>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</si>
  <si>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</si>
  <si>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</si>
  <si>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</si>
  <si>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</si>
  <si>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</si>
  <si>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</si>
  <si>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</si>
  <si>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</si>
  <si>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</si>
  <si>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</si>
  <si>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</si>
  <si>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</si>
  <si>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</si>
  <si>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</si>
  <si>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</si>
  <si>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</si>
  <si>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</si>
  <si>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</si>
  <si>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</si>
  <si>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</si>
  <si>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</si>
  <si>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</si>
  <si>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</si>
  <si>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</si>
  <si>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</si>
  <si>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</si>
  <si>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</si>
  <si>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</si>
  <si>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</si>
  <si>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</si>
  <si>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</si>
  <si>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</si>
  <si>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</si>
  <si>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</si>
  <si>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</si>
  <si>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</si>
  <si>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</si>
  <si>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</si>
  <si>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</si>
  <si>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</si>
  <si>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</si>
  <si>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</si>
  <si>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</si>
  <si>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</si>
  <si>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</si>
  <si>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</si>
  <si>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</si>
  <si>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</si>
  <si>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</si>
  <si>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</si>
  <si>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</si>
  <si>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</si>
  <si>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</si>
  <si>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</si>
  <si>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</si>
  <si>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</si>
  <si>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</si>
  <si>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</si>
  <si>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</si>
  <si>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</si>
  <si>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</si>
  <si>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</si>
  <si>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</si>
  <si>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</si>
  <si>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</si>
  <si>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</si>
  <si>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</si>
  <si>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</si>
  <si>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</si>
  <si>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</si>
  <si>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</si>
  <si>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</si>
  <si>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</si>
  <si>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</si>
  <si>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</si>
  <si>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</si>
  <si>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</si>
  <si>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</si>
  <si>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</si>
  <si>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</si>
  <si>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</si>
  <si>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</si>
  <si>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</si>
  <si>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</si>
  <si>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</si>
  <si>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</si>
  <si>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</si>
  <si>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</si>
  <si>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</si>
  <si>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</si>
  <si>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</si>
  <si>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</si>
  <si>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</si>
  <si>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</si>
  <si>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</si>
  <si>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</si>
  <si>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</si>
  <si>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</si>
  <si>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</si>
  <si>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</si>
  <si>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</si>
  <si>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</si>
  <si>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</si>
  <si>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</si>
  <si>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</si>
  <si>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</si>
  <si>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</si>
  <si>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</si>
  <si>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</si>
  <si>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</si>
  <si>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</si>
  <si>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</si>
  <si>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</si>
  <si>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</si>
  <si>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</si>
  <si>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</si>
  <si>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</si>
  <si>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</si>
  <si>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</si>
  <si>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</si>
  <si>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</si>
  <si>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</si>
  <si>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</si>
  <si>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</si>
  <si>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</si>
  <si>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</si>
  <si>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</si>
  <si>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</si>
  <si>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</si>
  <si>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</si>
  <si>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</si>
  <si>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</si>
  <si>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</si>
  <si>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</si>
  <si>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</si>
  <si>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</si>
  <si>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</si>
  <si>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</si>
  <si>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</si>
  <si>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</si>
  <si>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</si>
  <si>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</si>
  <si>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</si>
  <si>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</si>
  <si>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</si>
  <si>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</si>
  <si>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</si>
  <si>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</si>
  <si>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</si>
  <si>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</si>
  <si>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</si>
  <si>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</si>
  <si>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</si>
  <si>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</si>
  <si>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</si>
  <si>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</si>
  <si>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</si>
  <si>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</si>
  <si>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</si>
  <si>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</si>
  <si>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</si>
  <si>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</si>
  <si>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</si>
  <si>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</si>
  <si>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</si>
  <si>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</si>
  <si>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</si>
  <si>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</si>
  <si>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</si>
  <si>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</si>
  <si>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</si>
  <si>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</si>
  <si>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</si>
  <si>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</si>
  <si>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</si>
  <si>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</si>
  <si>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</si>
  <si>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</si>
  <si>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</si>
  <si>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</si>
  <si>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</si>
  <si>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</si>
  <si>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</si>
  <si>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</si>
  <si>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</si>
  <si>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</si>
  <si>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</si>
  <si>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</si>
  <si>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</si>
  <si>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</si>
  <si>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</si>
  <si>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</si>
  <si>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</si>
  <si>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</si>
  <si>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</si>
  <si>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</si>
  <si>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</si>
  <si>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</si>
  <si>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</si>
  <si>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</si>
  <si>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</si>
  <si>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</si>
  <si>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</si>
  <si>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</si>
  <si>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</si>
  <si>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</si>
  <si>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</si>
  <si>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</si>
  <si>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</si>
  <si>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</si>
  <si>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</si>
  <si>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</si>
  <si>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</si>
  <si>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</si>
  <si>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</si>
  <si>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</si>
  <si>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</si>
  <si>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</si>
  <si>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</si>
  <si>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</si>
  <si>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</si>
  <si>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</si>
  <si>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</si>
  <si>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</si>
  <si>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</si>
  <si>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</si>
  <si>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</si>
  <si>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</si>
  <si>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</si>
  <si>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</si>
  <si>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</si>
  <si>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</si>
  <si>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</si>
  <si>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</si>
  <si>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</si>
  <si>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</si>
  <si>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</si>
  <si>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</si>
  <si>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</si>
  <si>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</si>
  <si>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</si>
  <si>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</si>
  <si>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</si>
  <si>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</si>
  <si>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</si>
  <si>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</si>
  <si>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</si>
  <si>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</si>
  <si>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</si>
  <si>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</si>
  <si>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</si>
  <si>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</si>
  <si>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</si>
  <si>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</si>
  <si>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</si>
  <si>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</si>
  <si>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</si>
  <si>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</si>
  <si>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</si>
  <si>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</si>
  <si>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</si>
  <si>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</si>
  <si>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</si>
  <si>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</si>
  <si>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</si>
  <si>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</si>
  <si>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</si>
  <si>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</si>
  <si>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</si>
  <si>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</si>
  <si>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</si>
  <si>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</si>
  <si>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</si>
  <si>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</si>
  <si>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</si>
  <si>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</si>
  <si>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</si>
  <si>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</si>
  <si>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</si>
  <si>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</si>
  <si>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</si>
  <si>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</si>
  <si>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</si>
  <si>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</si>
  <si>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</si>
  <si>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</si>
  <si>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</si>
  <si>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</si>
  <si>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</si>
  <si>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</si>
  <si>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</si>
  <si>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</si>
  <si>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</si>
  <si>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</si>
  <si>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</si>
  <si>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</si>
  <si>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</si>
  <si>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</si>
  <si>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</si>
  <si>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</si>
  <si>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</si>
  <si>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</si>
  <si>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</si>
  <si>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</si>
  <si>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</si>
  <si>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</si>
  <si>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</si>
  <si>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</si>
  <si>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</si>
  <si>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</si>
  <si>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</si>
  <si>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</si>
  <si>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</si>
  <si>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</si>
  <si>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</si>
  <si>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</si>
  <si>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</si>
  <si>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</si>
  <si>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</si>
  <si>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</si>
  <si>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</si>
  <si>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</si>
  <si>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</si>
  <si>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</si>
  <si>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</si>
  <si>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</si>
  <si>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</si>
  <si>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</si>
  <si>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</si>
  <si>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</si>
  <si>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</si>
  <si>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</si>
  <si>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</si>
  <si>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</si>
  <si>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</si>
  <si>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</si>
  <si>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</si>
  <si>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</si>
  <si>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</si>
  <si>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</si>
  <si>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</si>
  <si>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</si>
  <si>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</si>
  <si>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</si>
  <si>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</si>
  <si>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</si>
  <si>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</si>
  <si>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</si>
  <si>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</si>
  <si>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</si>
  <si>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</si>
  <si>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</si>
  <si>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</si>
  <si>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</si>
  <si>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</si>
  <si>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</si>
  <si>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</si>
  <si>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</si>
  <si>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</si>
  <si>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</si>
  <si>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</si>
  <si>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</si>
  <si>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</si>
  <si>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</si>
  <si>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</si>
  <si>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</si>
  <si>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</si>
  <si>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</si>
  <si>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</si>
  <si>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</si>
  <si>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</si>
  <si>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</si>
  <si>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</si>
  <si>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</si>
  <si>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</si>
  <si>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</si>
  <si>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</si>
  <si>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</si>
  <si>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</si>
  <si>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</si>
  <si>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</si>
  <si>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</si>
  <si>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</si>
  <si>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</si>
  <si>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</si>
  <si>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</si>
  <si>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</si>
  <si>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</si>
  <si>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</si>
  <si>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</si>
  <si>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</si>
  <si>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</si>
  <si>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</si>
  <si>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</si>
  <si>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</si>
  <si>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</si>
  <si>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</si>
  <si>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</si>
  <si>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</si>
  <si>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</si>
  <si>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</si>
  <si>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</si>
  <si>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</si>
  <si>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</si>
  <si>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</si>
  <si>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</si>
  <si>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</si>
  <si>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</si>
  <si>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</si>
  <si>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</si>
  <si>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</si>
  <si>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</si>
  <si>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</si>
  <si>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</si>
  <si>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</si>
  <si>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</si>
  <si>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</si>
  <si>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</si>
  <si>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</si>
  <si>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</si>
  <si>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</si>
  <si>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</si>
  <si>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</si>
  <si>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</si>
  <si>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</si>
  <si>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</si>
  <si>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</si>
  <si>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</si>
  <si>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</si>
  <si>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</si>
  <si>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</si>
  <si>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</si>
  <si>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</si>
  <si>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</si>
  <si>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</si>
  <si>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</si>
  <si>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</si>
  <si>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</si>
  <si>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</si>
  <si>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</si>
  <si>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</si>
  <si>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</si>
  <si>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</si>
  <si>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</si>
  <si>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</si>
  <si>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</si>
  <si>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</si>
  <si>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</si>
  <si>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</si>
  <si>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</si>
  <si>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</si>
  <si>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</si>
  <si>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</si>
  <si>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</si>
  <si>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</si>
  <si>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</si>
  <si>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</si>
  <si>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</si>
  <si>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</si>
  <si>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</si>
  <si>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</si>
  <si>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</si>
  <si>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</si>
  <si>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</si>
  <si>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</si>
  <si>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</si>
  <si>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</si>
  <si>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</si>
  <si>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</si>
  <si>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</si>
  <si>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</si>
  <si>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</si>
  <si>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</si>
  <si>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</si>
  <si>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</si>
  <si>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</si>
  <si>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</si>
  <si>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</si>
  <si>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</si>
  <si>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</si>
  <si>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</si>
  <si>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</si>
  <si>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</si>
  <si>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</si>
  <si>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</si>
  <si>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</si>
  <si>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</si>
  <si>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</si>
  <si>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</si>
  <si>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</si>
  <si>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</si>
  <si>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</si>
  <si>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</si>
  <si>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</si>
  <si>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</si>
  <si>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</si>
  <si>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</si>
  <si>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</si>
  <si>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</si>
  <si>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</si>
  <si>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</si>
  <si>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</si>
  <si>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</si>
  <si>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</si>
  <si>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</si>
  <si>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</si>
  <si>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</si>
  <si>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</si>
  <si>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</si>
  <si>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</si>
  <si>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</si>
  <si>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</si>
  <si>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</si>
  <si>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</si>
  <si>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</si>
  <si>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</si>
  <si>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</si>
  <si>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</si>
  <si>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</si>
  <si>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</si>
  <si>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</si>
  <si>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</si>
  <si>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</si>
  <si>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</si>
  <si>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</si>
  <si>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</si>
  <si>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</si>
  <si>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</si>
  <si>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</si>
  <si>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</si>
  <si>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</si>
  <si>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</si>
  <si>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</si>
  <si>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</si>
  <si>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</si>
  <si>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</si>
  <si>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</si>
  <si>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</si>
  <si>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</si>
  <si>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</si>
  <si>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</si>
  <si>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</si>
  <si>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</si>
  <si>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</si>
  <si>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</si>
  <si>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</si>
  <si>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</si>
  <si>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</si>
  <si>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</si>
  <si>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</si>
  <si>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</si>
  <si>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</si>
  <si>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</si>
  <si>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</si>
  <si>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</si>
  <si>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</si>
  <si>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</si>
  <si>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</si>
  <si>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</si>
  <si>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</si>
  <si>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</si>
  <si>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</si>
  <si>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</si>
  <si>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</si>
  <si>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</si>
  <si>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</si>
  <si>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</si>
  <si>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</si>
  <si>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</si>
  <si>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</si>
  <si>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</si>
  <si>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</si>
  <si>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</si>
  <si>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</si>
  <si>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</si>
  <si>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</si>
  <si>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</si>
  <si>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</si>
  <si>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</si>
  <si>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</si>
  <si>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</si>
  <si>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</si>
  <si>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</si>
  <si>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</si>
  <si>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</si>
  <si>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</si>
  <si>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</si>
  <si>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</si>
  <si>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</si>
  <si>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</si>
  <si>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</si>
  <si>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</si>
  <si>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</si>
  <si>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</si>
  <si>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</si>
  <si>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</si>
  <si>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</si>
  <si>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</si>
  <si>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</si>
  <si>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</si>
  <si>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</si>
  <si>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</si>
  <si>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</si>
  <si>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</si>
  <si>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</si>
  <si>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</si>
  <si>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</si>
  <si>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</si>
  <si>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</si>
  <si>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</si>
  <si>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</si>
  <si>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</si>
  <si>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</si>
  <si>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</si>
  <si>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</si>
  <si>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</si>
  <si>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</si>
  <si>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</si>
  <si>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</si>
  <si>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</si>
  <si>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</si>
  <si>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</si>
  <si>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</si>
  <si>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</si>
  <si>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</si>
  <si>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</si>
  <si>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</si>
  <si>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</si>
  <si>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</si>
  <si>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</si>
  <si>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</si>
  <si>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</si>
  <si>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</si>
  <si>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</si>
  <si>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</si>
  <si>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</si>
  <si>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</si>
  <si>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</si>
  <si>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</si>
  <si>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</si>
  <si>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</si>
  <si>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</si>
  <si>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</si>
  <si>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</si>
  <si>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</si>
  <si>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</si>
  <si>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</si>
  <si>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</si>
  <si>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</si>
  <si>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</si>
  <si>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</si>
  <si>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</si>
  <si>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</si>
  <si>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</si>
  <si>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</si>
  <si>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</si>
  <si>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</si>
  <si>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</si>
  <si>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</si>
  <si>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</si>
  <si>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</si>
  <si>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</si>
  <si>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</si>
  <si>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</si>
  <si>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</si>
  <si>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</si>
  <si>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</si>
  <si>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</si>
  <si>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</si>
  <si>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</si>
  <si>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</si>
  <si>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</si>
  <si>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</si>
  <si>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</si>
  <si>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</si>
  <si>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</si>
  <si>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</si>
  <si>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</si>
  <si>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</si>
  <si>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</si>
  <si>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</si>
  <si>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</si>
  <si>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</si>
  <si>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</si>
  <si>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</si>
  <si>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</si>
  <si>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</si>
  <si>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</si>
  <si>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</si>
  <si>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</si>
  <si>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</si>
  <si>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</si>
  <si>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</si>
  <si>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</si>
  <si>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</si>
  <si>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</si>
  <si>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</si>
  <si>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</si>
  <si>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</si>
  <si>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</si>
  <si>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</si>
  <si>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</si>
  <si>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</si>
  <si>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</si>
  <si>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</si>
  <si>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</si>
  <si>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</si>
  <si>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</si>
  <si>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</si>
  <si>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</si>
  <si>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</si>
  <si>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</si>
  <si>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</si>
  <si>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</si>
  <si>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</si>
  <si>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</si>
  <si>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</si>
  <si>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</si>
  <si>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</si>
  <si>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</si>
  <si>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</si>
  <si>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</si>
  <si>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</si>
  <si>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</si>
  <si>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</si>
  <si>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</si>
  <si>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</si>
  <si>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</si>
  <si>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</si>
  <si>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</si>
  <si>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</si>
  <si>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</si>
  <si>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</si>
  <si>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</si>
  <si>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</si>
  <si>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</si>
  <si>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</si>
  <si>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</si>
  <si>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</si>
  <si>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</si>
  <si>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</si>
  <si>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</si>
  <si>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</si>
  <si>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</si>
  <si>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</si>
  <si>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</si>
  <si>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</si>
  <si>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</si>
  <si>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</si>
  <si>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</si>
  <si>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</si>
  <si>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</si>
  <si>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</si>
  <si>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</si>
  <si>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</si>
  <si>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</si>
  <si>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</si>
  <si>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</si>
  <si>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</si>
  <si>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</si>
  <si>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</si>
  <si>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</si>
  <si>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</si>
  <si>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</si>
  <si>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</si>
  <si>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</si>
  <si>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</si>
  <si>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</si>
  <si>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</si>
  <si>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</si>
  <si>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</si>
  <si>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</si>
  <si>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</si>
  <si>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</si>
  <si>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</si>
  <si>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</si>
  <si>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</si>
  <si>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</si>
  <si>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</si>
  <si>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</si>
  <si>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</si>
  <si>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</si>
  <si>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</si>
  <si>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</si>
  <si>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</si>
  <si>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</si>
  <si>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</si>
  <si>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</si>
  <si>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</si>
  <si>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</si>
  <si>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</si>
  <si>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</si>
  <si>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</si>
  <si>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</si>
  <si>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</si>
  <si>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</si>
  <si>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</si>
  <si>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</si>
  <si>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</si>
  <si>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</si>
  <si>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</si>
  <si>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</si>
  <si>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</si>
  <si>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</si>
  <si>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</si>
  <si>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</si>
  <si>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</si>
  <si>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</si>
  <si>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</si>
  <si>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</si>
  <si>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</si>
  <si>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</si>
  <si>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</si>
  <si>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</si>
  <si>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</si>
  <si>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</si>
  <si>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</si>
  <si>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</si>
  <si>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</si>
  <si>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</si>
  <si>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</si>
  <si>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</si>
  <si>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</si>
  <si>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</si>
  <si>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</si>
  <si>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</si>
  <si>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</si>
  <si>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</si>
  <si>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</si>
  <si>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</si>
  <si>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</si>
  <si>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</si>
  <si>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</si>
  <si>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</si>
  <si>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</si>
  <si>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</si>
  <si>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</si>
  <si>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</si>
  <si>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</si>
  <si>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</si>
  <si>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</si>
  <si>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</si>
  <si>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</si>
  <si>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</si>
  <si>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</si>
  <si>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</si>
  <si>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</si>
  <si>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</si>
  <si>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</si>
  <si>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</si>
  <si>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</si>
  <si>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</si>
  <si>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</si>
  <si>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</si>
  <si>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</si>
  <si>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</si>
  <si>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</si>
  <si>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</si>
  <si>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</si>
  <si>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</si>
  <si>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</si>
  <si>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</si>
  <si>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</si>
  <si>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</si>
  <si>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</si>
  <si>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</si>
  <si>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</si>
  <si>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</si>
  <si>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</si>
  <si>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</si>
  <si>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</si>
  <si>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</si>
  <si>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</si>
  <si>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</si>
  <si>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</si>
  <si>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</si>
  <si>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</si>
  <si>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</si>
  <si>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</si>
  <si>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</si>
  <si>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</si>
  <si>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</si>
  <si>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</si>
  <si>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</si>
  <si>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</si>
  <si>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</si>
  <si>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</si>
  <si>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</si>
  <si>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</si>
  <si>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</si>
  <si>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</si>
  <si>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</si>
  <si>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</si>
  <si>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</si>
  <si>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</si>
  <si>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</si>
  <si>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</si>
  <si>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</si>
  <si>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</si>
  <si>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</si>
  <si>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</si>
  <si>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</si>
  <si>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</si>
  <si>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</si>
  <si>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</si>
  <si>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</si>
  <si>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</si>
  <si>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</si>
  <si>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</si>
  <si>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</si>
  <si>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</si>
  <si>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</si>
  <si>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</si>
  <si>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</si>
  <si>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</si>
  <si>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</si>
  <si>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</si>
  <si>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</si>
  <si>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</si>
  <si>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</si>
  <si>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</si>
  <si>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</si>
  <si>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</si>
  <si>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</si>
  <si>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</si>
  <si>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</si>
  <si>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</si>
  <si>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</si>
  <si>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</si>
  <si>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</si>
  <si>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</si>
  <si>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</si>
  <si>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</si>
  <si>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</si>
  <si>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</si>
  <si>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</si>
  <si>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</si>
  <si>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</si>
  <si>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</si>
  <si>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</si>
  <si>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</si>
  <si>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</si>
  <si>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</si>
  <si>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</si>
  <si>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</si>
  <si>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</si>
  <si>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</si>
  <si>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</si>
  <si>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</si>
  <si>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</si>
  <si>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</si>
  <si>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</si>
  <si>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</si>
  <si>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</si>
  <si>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</si>
  <si>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</si>
  <si>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</si>
  <si>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</si>
  <si>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</si>
  <si>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</si>
  <si>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</si>
  <si>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</si>
  <si>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</si>
  <si>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</si>
  <si>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</si>
  <si>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</si>
  <si>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</si>
  <si>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</si>
  <si>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</si>
  <si>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</si>
  <si>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</si>
  <si>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</si>
  <si>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</si>
  <si>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</si>
  <si>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</si>
  <si>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</si>
  <si>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</si>
  <si>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</si>
  <si>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</si>
  <si>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</si>
  <si>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</si>
  <si>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</si>
  <si>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</si>
  <si>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</si>
  <si>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</si>
  <si>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</si>
  <si>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</si>
  <si>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</si>
  <si>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</si>
  <si>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</si>
  <si>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</si>
  <si>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</si>
  <si>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</si>
  <si>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</si>
  <si>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</si>
  <si>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</si>
  <si>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</si>
  <si>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</si>
  <si>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</si>
  <si>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</si>
  <si>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</si>
  <si>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</si>
  <si>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</si>
  <si>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</si>
  <si>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</si>
  <si>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</si>
  <si>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</si>
  <si>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</si>
  <si>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</si>
  <si>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</si>
  <si>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</si>
  <si>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</si>
  <si>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</si>
  <si>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</si>
  <si>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</si>
  <si>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</si>
  <si>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</si>
  <si>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</si>
  <si>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</si>
  <si>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</si>
  <si>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</si>
  <si>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</si>
  <si>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</si>
  <si>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</si>
  <si>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</si>
  <si>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</si>
  <si>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</si>
  <si>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</si>
  <si>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</si>
  <si>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</si>
  <si>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</si>
  <si>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</si>
  <si>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</si>
  <si>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</si>
  <si>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</si>
  <si>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</si>
  <si>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</si>
  <si>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</si>
  <si>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</si>
  <si>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</si>
  <si>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</si>
  <si>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</si>
  <si>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</si>
  <si>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</si>
  <si>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</si>
  <si>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</si>
  <si>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</si>
  <si>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</si>
  <si>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</si>
  <si>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</si>
  <si>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</si>
  <si>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</si>
  <si>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</si>
  <si>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</si>
  <si>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</si>
  <si>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</si>
  <si>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</si>
  <si>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</si>
  <si>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</si>
  <si>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</si>
  <si>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</si>
  <si>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</si>
  <si>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</si>
  <si>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</si>
  <si>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</si>
  <si>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</si>
  <si>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</si>
  <si>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</si>
  <si>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</si>
  <si>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</si>
  <si>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</si>
  <si>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</si>
  <si>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</si>
  <si>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</si>
  <si>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</si>
  <si>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</si>
  <si>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</si>
  <si>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</si>
  <si>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</si>
  <si>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</si>
  <si>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</si>
  <si>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</si>
  <si>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</si>
  <si>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</si>
  <si>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</si>
  <si>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</si>
  <si>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</si>
  <si>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</si>
  <si>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</si>
  <si>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</si>
  <si>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</si>
  <si>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</si>
  <si>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</si>
  <si>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</si>
  <si>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</si>
  <si>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</si>
  <si>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</si>
  <si>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</si>
  <si>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</si>
  <si>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</si>
  <si>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</si>
  <si>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</si>
  <si>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</si>
  <si>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</si>
  <si>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</si>
  <si>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</si>
  <si>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</si>
  <si>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</si>
  <si>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</si>
  <si>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</si>
  <si>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</si>
  <si>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</si>
  <si>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</si>
  <si>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</si>
  <si>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</si>
  <si>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</si>
  <si>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</si>
  <si>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</si>
  <si>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</si>
  <si>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</si>
  <si>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</si>
  <si>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</si>
  <si>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</si>
  <si>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</si>
  <si>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</si>
  <si>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</si>
  <si>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</si>
  <si>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</si>
  <si>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</si>
  <si>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</si>
  <si>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</si>
  <si>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</si>
  <si>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</si>
  <si>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</si>
  <si>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</si>
  <si>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</si>
  <si>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</si>
  <si>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</si>
  <si>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</si>
  <si>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</si>
  <si>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</si>
  <si>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</si>
  <si>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</si>
  <si>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</si>
  <si>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</si>
  <si>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</si>
  <si>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</si>
  <si>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</si>
  <si>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</si>
  <si>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</si>
  <si>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</si>
  <si>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</si>
  <si>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</si>
  <si>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</si>
  <si>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</si>
  <si>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</si>
  <si>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</si>
  <si>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</si>
  <si>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</si>
  <si>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</si>
  <si>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</si>
  <si>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</si>
  <si>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</si>
  <si>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</si>
  <si>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</si>
  <si>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</si>
  <si>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</si>
  <si>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</si>
  <si>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</si>
  <si>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</si>
  <si>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</si>
  <si>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</si>
  <si>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</si>
  <si>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</si>
  <si>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</si>
  <si>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</si>
  <si>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</si>
  <si>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</si>
  <si>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</si>
  <si>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</si>
  <si>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</si>
  <si>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</si>
  <si>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</si>
  <si>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</si>
  <si>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</si>
  <si>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</si>
  <si>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</si>
  <si>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</si>
  <si>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</si>
  <si>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</si>
  <si>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</si>
  <si>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</si>
  <si>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</si>
  <si>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</si>
  <si>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</si>
  <si>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</si>
  <si>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</si>
  <si>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</si>
  <si>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</si>
  <si>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</si>
  <si>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</si>
  <si>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</si>
  <si>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</si>
  <si>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</si>
  <si>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</si>
  <si>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</si>
  <si>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</si>
  <si>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</si>
  <si>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</si>
  <si>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</si>
  <si>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</si>
  <si>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</si>
  <si>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</si>
  <si>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</si>
  <si>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</si>
  <si>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</si>
  <si>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</si>
  <si>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</si>
  <si>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</si>
  <si>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</si>
  <si>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</si>
  <si>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</si>
  <si>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</si>
  <si>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</si>
  <si>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</si>
  <si>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</si>
  <si>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</si>
  <si>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</si>
  <si>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</si>
  <si>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</si>
  <si>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</si>
  <si>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</si>
  <si>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</si>
  <si>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</si>
  <si>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</si>
  <si>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</si>
  <si>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</si>
  <si>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</si>
  <si>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</si>
  <si>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</si>
  <si>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</si>
  <si>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</si>
  <si>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</si>
  <si>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</si>
  <si>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</si>
  <si>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</si>
  <si>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</si>
  <si>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</si>
  <si>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</si>
  <si>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</si>
  <si>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</si>
  <si>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</si>
  <si>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</si>
  <si>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</si>
  <si>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</si>
  <si>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</si>
  <si>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</si>
  <si>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</si>
  <si>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</si>
  <si>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</si>
  <si>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</si>
  <si>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</si>
  <si>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</si>
  <si>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</si>
  <si>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</si>
  <si>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</si>
  <si>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</si>
  <si>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</si>
  <si>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</si>
  <si>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</si>
  <si>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</si>
  <si>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</si>
  <si>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</si>
  <si>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</si>
  <si>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</si>
  <si>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</si>
  <si>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</si>
  <si>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</si>
  <si>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</si>
  <si>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</si>
  <si>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</si>
  <si>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</si>
  <si>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</si>
  <si>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</si>
  <si>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</si>
  <si>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</si>
  <si>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</si>
  <si>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</si>
  <si>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</si>
  <si>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</si>
  <si>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</si>
  <si>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</si>
  <si>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</si>
  <si>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</si>
  <si>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</si>
  <si>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</si>
  <si>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</si>
  <si>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</si>
  <si>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</si>
  <si>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</si>
  <si>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</si>
  <si>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</si>
  <si>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</si>
  <si>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</si>
  <si>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</si>
  <si>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</si>
  <si>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</si>
  <si>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</si>
  <si>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</si>
  <si>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</si>
  <si>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</si>
  <si>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</si>
  <si>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</si>
  <si>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</si>
  <si>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</si>
  <si>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</si>
  <si>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</si>
  <si>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</si>
  <si>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</si>
  <si>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</si>
  <si>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</si>
  <si>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</si>
  <si>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</si>
  <si>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</si>
  <si>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</si>
  <si>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</si>
  <si>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</si>
  <si>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</si>
  <si>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</si>
  <si>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</si>
  <si>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</si>
  <si>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</si>
  <si>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</si>
  <si>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</si>
  <si>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</si>
  <si>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</si>
  <si>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</si>
  <si>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</si>
  <si>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</si>
  <si>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</si>
  <si>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</si>
  <si>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</si>
  <si>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</si>
  <si>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</si>
  <si>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</si>
  <si>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</si>
  <si>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</si>
  <si>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</si>
  <si>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</si>
  <si>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</si>
  <si>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</si>
  <si>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</si>
  <si>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</si>
  <si>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</si>
  <si>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</si>
  <si>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</si>
  <si>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</si>
  <si>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</si>
  <si>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</si>
  <si>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</si>
  <si>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</si>
  <si>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</si>
  <si>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</si>
  <si>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</si>
  <si>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</si>
  <si>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</si>
  <si>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</si>
  <si>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</si>
  <si>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</si>
  <si>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</si>
  <si>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</si>
  <si>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</si>
  <si>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</si>
  <si>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</si>
  <si>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</si>
  <si>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</si>
  <si>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</si>
  <si>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</si>
  <si>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</si>
  <si>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</si>
  <si>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</si>
  <si>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</si>
  <si>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</si>
  <si>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</si>
  <si>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</si>
  <si>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</si>
  <si>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</si>
  <si>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</si>
  <si>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</si>
  <si>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</si>
  <si>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</si>
  <si>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</si>
  <si>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</si>
  <si>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</si>
  <si>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</si>
  <si>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</si>
  <si>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</si>
  <si>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</si>
  <si>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</si>
  <si>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</si>
  <si>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</si>
  <si>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</si>
  <si>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</si>
  <si>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</si>
  <si>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</si>
  <si>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</si>
  <si>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</si>
  <si>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</si>
  <si>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</si>
  <si>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</si>
  <si>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</si>
  <si>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</si>
  <si>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</si>
  <si>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</si>
  <si>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</si>
  <si>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</si>
  <si>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</si>
  <si>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</si>
  <si>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</si>
  <si>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</si>
  <si>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</si>
  <si>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</si>
  <si>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</si>
  <si>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</si>
  <si>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</si>
  <si>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</si>
  <si>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</si>
  <si>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</si>
  <si>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</si>
  <si>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</si>
  <si>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</si>
  <si>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</si>
  <si>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</si>
  <si>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</si>
  <si>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</si>
  <si>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</si>
  <si>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</si>
  <si>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</si>
  <si>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</si>
  <si>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</si>
  <si>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</si>
  <si>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</si>
  <si>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</si>
  <si>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</si>
  <si>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</si>
  <si>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</si>
  <si>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</si>
  <si>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</si>
  <si>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</si>
  <si>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</si>
  <si>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</si>
  <si>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</si>
  <si>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</si>
  <si>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</si>
  <si>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</si>
  <si>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</si>
  <si>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</si>
  <si>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</si>
  <si>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</si>
  <si>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</si>
  <si>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</si>
  <si>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</si>
  <si>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</si>
  <si>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</si>
  <si>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</si>
  <si>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</si>
  <si>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</si>
  <si>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</si>
  <si>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</si>
  <si>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</si>
  <si>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</si>
  <si>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</si>
  <si>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</si>
  <si>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</si>
  <si>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</si>
  <si>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</si>
  <si>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</si>
  <si>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</si>
  <si>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</si>
  <si>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</si>
  <si>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</si>
  <si>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</si>
  <si>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</si>
  <si>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</si>
  <si>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</si>
  <si>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</si>
  <si>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</si>
  <si>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</si>
  <si>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</si>
  <si>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</si>
  <si>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</si>
  <si>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</si>
  <si>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</si>
  <si>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</si>
  <si>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</si>
  <si>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</si>
  <si>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</si>
  <si>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</si>
  <si>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</si>
  <si>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</si>
  <si>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</si>
  <si>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</si>
  <si>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</si>
  <si>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</si>
  <si>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</si>
  <si>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</si>
  <si>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</si>
  <si>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</si>
  <si>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</si>
  <si>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</si>
  <si>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</si>
  <si>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</si>
  <si>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</si>
  <si>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</si>
  <si>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</si>
  <si>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</si>
  <si>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</si>
  <si>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</si>
  <si>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</si>
  <si>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</si>
  <si>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</si>
  <si>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</si>
  <si>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</si>
  <si>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</si>
  <si>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</si>
  <si>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</si>
  <si>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</si>
  <si>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</si>
  <si>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</si>
  <si>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</si>
  <si>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</si>
  <si>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</si>
  <si>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</si>
  <si>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</si>
  <si>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</si>
  <si>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</si>
  <si>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</si>
  <si>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</si>
  <si>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</si>
  <si>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</si>
  <si>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</si>
  <si>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</si>
  <si>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</si>
  <si>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</si>
  <si>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</si>
  <si>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</si>
  <si>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</si>
  <si>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</si>
  <si>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</si>
  <si>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</si>
  <si>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</si>
  <si>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</si>
  <si>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</si>
  <si>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</si>
  <si>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</si>
  <si>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</si>
  <si>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</si>
  <si>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</si>
  <si>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</si>
  <si>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</si>
  <si>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</si>
  <si>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</si>
  <si>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</si>
  <si>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</si>
  <si>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</si>
  <si>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</si>
  <si>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</si>
  <si>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</si>
  <si>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</si>
  <si>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</si>
  <si>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</si>
  <si>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</si>
  <si>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</si>
  <si>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</si>
  <si>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</si>
  <si>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</si>
  <si>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</si>
  <si>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</si>
  <si>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</si>
  <si>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</si>
  <si>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</si>
  <si>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</si>
  <si>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</si>
  <si>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</si>
  <si>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</si>
  <si>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</si>
  <si>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</si>
  <si>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</si>
  <si>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</si>
  <si>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</si>
  <si>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</si>
  <si>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</si>
  <si>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</si>
  <si>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</si>
  <si>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</si>
  <si>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</si>
  <si>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</si>
  <si>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</si>
  <si>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</si>
  <si>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</si>
  <si>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</si>
  <si>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</si>
  <si>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</si>
  <si>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</si>
  <si>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</si>
  <si>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</si>
  <si>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</si>
  <si>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</si>
  <si>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</si>
  <si>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</si>
  <si>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</si>
  <si>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</si>
  <si>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</si>
  <si>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</si>
  <si>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</si>
  <si>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</si>
  <si>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</si>
  <si>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</si>
  <si>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</si>
  <si>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</si>
  <si>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</si>
  <si>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</si>
  <si>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</si>
  <si>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</si>
  <si>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</si>
  <si>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</si>
  <si>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</si>
  <si>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</si>
  <si>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</si>
  <si>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</si>
  <si>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</si>
  <si>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</si>
  <si>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</si>
  <si>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</si>
  <si>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</si>
  <si>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</si>
  <si>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</si>
  <si>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</si>
  <si>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</si>
  <si>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</si>
  <si>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</si>
  <si>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</si>
  <si>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</si>
  <si>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</si>
  <si>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</si>
  <si>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</si>
  <si>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</si>
  <si>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</si>
  <si>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</si>
  <si>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</si>
  <si>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</si>
  <si>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</si>
  <si>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</si>
  <si>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</si>
  <si>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</si>
  <si>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</si>
  <si>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</si>
  <si>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</si>
  <si>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</si>
  <si>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</si>
  <si>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</si>
  <si>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</si>
  <si>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</si>
  <si>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</si>
  <si>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</si>
  <si>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</si>
  <si>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</si>
  <si>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</si>
  <si>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</si>
  <si>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</si>
  <si>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</si>
  <si>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</si>
  <si>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</si>
  <si>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</si>
  <si>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</si>
  <si>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</si>
  <si>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</si>
  <si>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</si>
  <si>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</si>
  <si>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</si>
  <si>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</si>
  <si>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</si>
  <si>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</si>
  <si>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</si>
  <si>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</si>
  <si>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</si>
  <si>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</si>
  <si>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</si>
  <si>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</si>
  <si>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</si>
  <si>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</si>
  <si>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</si>
  <si>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</si>
  <si>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</si>
  <si>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</si>
  <si>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</si>
  <si>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</si>
  <si>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</si>
  <si>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</si>
  <si>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</si>
  <si>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</si>
  <si>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</si>
  <si>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</si>
  <si>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</si>
  <si>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</si>
  <si>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</si>
  <si>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</si>
  <si>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</si>
  <si>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</si>
  <si>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</si>
  <si>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</si>
  <si>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</si>
  <si>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</si>
  <si>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</si>
  <si>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</si>
  <si>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</si>
  <si>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</si>
  <si>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</si>
  <si>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</si>
  <si>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</si>
  <si>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</si>
  <si>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</si>
  <si>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</si>
  <si>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</si>
  <si>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</si>
  <si>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</si>
  <si>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</si>
  <si>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</si>
  <si>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</si>
  <si>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</si>
  <si>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</si>
  <si>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</si>
  <si>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</si>
  <si>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</si>
  <si>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</si>
  <si>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</si>
  <si>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</si>
  <si>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</si>
  <si>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</si>
  <si>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</si>
  <si>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</si>
  <si>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</si>
  <si>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</si>
  <si>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</si>
  <si>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</si>
  <si>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</si>
  <si>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</si>
  <si>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</si>
  <si>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</si>
  <si>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</si>
  <si>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</si>
  <si>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</si>
  <si>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</si>
  <si>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</si>
  <si>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</si>
  <si>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</si>
  <si>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</si>
  <si>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</si>
  <si>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</si>
  <si>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</si>
  <si>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</si>
  <si>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</si>
  <si>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</si>
  <si>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</si>
  <si>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</si>
  <si>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</si>
  <si>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</si>
  <si>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</si>
  <si>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</si>
  <si>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</si>
  <si>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</si>
  <si>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</si>
  <si>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</si>
  <si>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</si>
  <si>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</si>
  <si>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</si>
  <si>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</si>
  <si>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</si>
  <si>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</si>
  <si>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</si>
  <si>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</si>
  <si>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</si>
  <si>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</si>
  <si>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</si>
  <si>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</si>
  <si>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</si>
  <si>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</si>
  <si>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</si>
  <si>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</si>
  <si>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</si>
  <si>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</si>
  <si>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</si>
  <si>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</si>
  <si>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</si>
  <si>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</si>
  <si>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</si>
  <si>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</si>
  <si>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</si>
  <si>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</si>
  <si>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</si>
  <si>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</si>
  <si>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</si>
  <si>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</si>
  <si>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</si>
  <si>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</si>
  <si>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</si>
  <si>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</si>
  <si>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</si>
  <si>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</si>
  <si>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</si>
  <si>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</si>
  <si>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</si>
  <si>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</si>
  <si>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</si>
  <si>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</si>
  <si>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</si>
  <si>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</si>
  <si>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</si>
  <si>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</si>
  <si>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</si>
  <si>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</si>
  <si>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</si>
  <si>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</si>
  <si>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</si>
  <si>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</si>
  <si>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</si>
  <si>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</si>
  <si>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</si>
  <si>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</si>
  <si>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</si>
  <si>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</si>
  <si>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</si>
  <si>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</si>
  <si>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</si>
  <si>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</si>
  <si>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</si>
  <si>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</si>
  <si>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</si>
  <si>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</si>
  <si>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</si>
  <si>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</si>
  <si>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</si>
  <si>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</si>
  <si>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</si>
  <si>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</si>
  <si>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</si>
  <si>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</si>
  <si>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</si>
  <si>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</si>
  <si>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</si>
  <si>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</si>
  <si>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</si>
  <si>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</si>
  <si>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</si>
  <si>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</si>
  <si>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</si>
  <si>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</si>
  <si>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</si>
  <si>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</si>
  <si>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</si>
  <si>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</si>
  <si>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</si>
  <si>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</si>
  <si>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</si>
  <si>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</si>
  <si>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</si>
  <si>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</si>
  <si>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</si>
  <si>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</si>
  <si>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</si>
  <si>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</si>
  <si>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</si>
  <si>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</si>
  <si>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</si>
  <si>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</si>
  <si>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</si>
  <si>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</si>
  <si>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</si>
  <si>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</si>
  <si>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</si>
  <si>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</si>
  <si>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</si>
  <si>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</si>
  <si>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</si>
  <si>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</si>
  <si>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</si>
  <si>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</si>
  <si>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</si>
  <si>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</si>
  <si>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</si>
  <si>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</si>
  <si>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</si>
  <si>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</si>
  <si>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</si>
  <si>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</si>
  <si>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</si>
  <si>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</si>
  <si>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</si>
  <si>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</si>
  <si>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</si>
  <si>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</si>
  <si>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</si>
  <si>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</si>
  <si>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</si>
  <si>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</si>
  <si>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</si>
  <si>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</si>
  <si>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</si>
  <si>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</si>
  <si>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</si>
  <si>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</si>
  <si>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</si>
  <si>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</si>
  <si>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</si>
  <si>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</si>
  <si>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</si>
  <si>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</si>
  <si>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</si>
  <si>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</si>
  <si>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</si>
  <si>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</si>
  <si>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</si>
  <si>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</si>
  <si>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</si>
  <si>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</si>
  <si>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</si>
  <si>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</si>
  <si>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</si>
  <si>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</si>
  <si>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</si>
  <si>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</si>
  <si>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</si>
  <si>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</si>
  <si>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</si>
  <si>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</si>
  <si>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</si>
  <si>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</si>
  <si>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</si>
  <si>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</si>
  <si>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</si>
  <si>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</si>
  <si>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</si>
  <si>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</si>
  <si>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</si>
  <si>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</si>
  <si>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</si>
  <si>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</si>
  <si>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</si>
  <si>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</si>
  <si>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</si>
  <si>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</si>
  <si>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</si>
  <si>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</si>
  <si>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</si>
  <si>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</si>
  <si>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</si>
  <si>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</si>
  <si>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</si>
  <si>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</si>
  <si>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</si>
  <si>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</si>
  <si>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</si>
  <si>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</si>
  <si>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</si>
  <si>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</si>
  <si>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</si>
  <si>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</si>
  <si>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</si>
  <si>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</si>
  <si>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</si>
  <si>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</si>
  <si>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</si>
  <si>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</si>
  <si>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</si>
  <si>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</si>
  <si>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</si>
  <si>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</si>
  <si>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</si>
  <si>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</si>
  <si>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</si>
  <si>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</si>
  <si>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</si>
  <si>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</si>
  <si>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</si>
  <si>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</si>
  <si>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</si>
  <si>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</si>
  <si>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</si>
  <si>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</si>
  <si>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</si>
  <si>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</si>
  <si>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</si>
  <si>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</si>
  <si>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</si>
  <si>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</si>
  <si>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</si>
  <si>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</si>
  <si>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</si>
  <si>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</si>
  <si>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</si>
  <si>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</si>
  <si>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</si>
  <si>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</si>
  <si>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</si>
  <si>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</si>
  <si>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</si>
  <si>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</si>
  <si>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</si>
  <si>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</si>
  <si>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</si>
  <si>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</si>
  <si>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</si>
  <si>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</si>
  <si>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</si>
  <si>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</si>
  <si>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</si>
  <si>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</si>
  <si>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</si>
  <si>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</si>
  <si>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</si>
  <si>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</si>
  <si>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</si>
  <si>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</si>
  <si>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</si>
  <si>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</si>
  <si>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</si>
  <si>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</si>
  <si>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</si>
  <si>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</si>
  <si>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</si>
  <si>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</si>
  <si>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</si>
  <si>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</si>
  <si>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</si>
  <si>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</si>
  <si>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</si>
  <si>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</si>
  <si>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</si>
  <si>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</si>
  <si>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</si>
  <si>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</si>
  <si>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</si>
  <si>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</si>
  <si>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</si>
  <si>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</si>
  <si>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</si>
  <si>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</si>
  <si>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</si>
  <si>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</si>
  <si>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</si>
  <si>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</si>
  <si>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</si>
  <si>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</si>
  <si>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</si>
  <si>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</si>
  <si>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</si>
  <si>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</si>
  <si>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</si>
  <si>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</si>
  <si>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</si>
  <si>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</si>
  <si>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</si>
  <si>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</si>
  <si>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</si>
  <si>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</si>
  <si>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</si>
  <si>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</si>
  <si>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</si>
  <si>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</si>
  <si>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</si>
  <si>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</si>
  <si>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</si>
  <si>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</si>
  <si>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</si>
  <si>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</si>
  <si>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</si>
  <si>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</si>
  <si>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</si>
  <si>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</si>
  <si>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</si>
  <si>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</si>
  <si>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</si>
  <si>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</si>
  <si>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</si>
  <si>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</si>
  <si>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</si>
  <si>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</si>
  <si>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</si>
  <si>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</si>
  <si>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</si>
  <si>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</si>
  <si>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</si>
  <si>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</si>
  <si>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</si>
  <si>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</si>
  <si>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</si>
  <si>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</si>
  <si>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</si>
  <si>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</si>
  <si>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</si>
  <si>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</si>
  <si>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</si>
  <si>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</si>
  <si>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</si>
  <si>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</si>
  <si>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</si>
  <si>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</si>
  <si>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</si>
  <si>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</si>
  <si>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</si>
  <si>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</si>
  <si>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</si>
  <si>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</si>
  <si>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</si>
  <si>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</si>
  <si>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</si>
  <si>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</si>
  <si>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</si>
  <si>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</si>
  <si>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</si>
  <si>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</si>
  <si>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</si>
  <si>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</si>
  <si>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</si>
  <si>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</si>
  <si>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</si>
  <si>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</si>
  <si>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</si>
  <si>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</si>
  <si>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</si>
  <si>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</si>
  <si>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</si>
  <si>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</si>
  <si>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</si>
  <si>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</si>
  <si>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</si>
  <si>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</si>
  <si>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</si>
  <si>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</si>
  <si>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</si>
  <si>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</si>
  <si>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</si>
  <si>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</si>
  <si>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</si>
  <si>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</si>
  <si>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</si>
  <si>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</si>
  <si>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</si>
  <si>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</si>
  <si>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</si>
  <si>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</si>
  <si>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</si>
  <si>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</si>
  <si>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</si>
  <si>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</si>
  <si>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</si>
  <si>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</si>
  <si>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</si>
  <si>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</si>
  <si>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</si>
  <si>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</si>
  <si>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</si>
  <si>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</si>
  <si>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</si>
  <si>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</si>
  <si>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</si>
  <si>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</si>
  <si>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</si>
  <si>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</si>
  <si>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</si>
  <si>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</si>
  <si>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</si>
  <si>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</si>
  <si>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</si>
  <si>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</si>
  <si>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</si>
  <si>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</si>
  <si>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</si>
  <si>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</si>
  <si>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</si>
  <si>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</si>
  <si>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</si>
  <si>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</si>
  <si>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</si>
  <si>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</si>
  <si>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</si>
  <si>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</si>
  <si>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</si>
  <si>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</si>
  <si>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</si>
  <si>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</si>
  <si>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</si>
  <si>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</si>
  <si>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</si>
  <si>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</si>
  <si>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</si>
  <si>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</si>
  <si>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</si>
  <si>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</si>
  <si>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</si>
  <si>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</si>
  <si>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</si>
  <si>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</si>
  <si>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</si>
  <si>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</si>
  <si>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</si>
  <si>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</si>
  <si>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</si>
  <si>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</si>
  <si>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</si>
  <si>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</si>
  <si>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</si>
  <si>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</si>
  <si>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</si>
  <si>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</si>
  <si>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</si>
  <si>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</si>
  <si>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</si>
  <si>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</si>
  <si>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</si>
  <si>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</si>
  <si>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</si>
  <si>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</si>
  <si>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</si>
  <si>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</si>
  <si>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</si>
  <si>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</si>
  <si>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</si>
  <si>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</si>
  <si>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</si>
  <si>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</si>
  <si>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</si>
  <si>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</si>
  <si>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</si>
  <si>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</si>
  <si>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</si>
  <si>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</si>
  <si>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</si>
  <si>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</si>
  <si>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</si>
  <si>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</si>
  <si>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</si>
  <si>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</si>
  <si>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</si>
  <si>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</si>
  <si>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</si>
  <si>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</si>
  <si>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</si>
  <si>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</si>
  <si>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</si>
  <si>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</si>
  <si>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</si>
  <si>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</si>
  <si>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</si>
  <si>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</si>
  <si>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</si>
  <si>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</si>
  <si>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</si>
  <si>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</si>
  <si>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</si>
  <si>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</si>
  <si>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</si>
  <si>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</si>
  <si>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</si>
  <si>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</si>
  <si>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</si>
  <si>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</si>
  <si>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</si>
  <si>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</si>
  <si>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</si>
  <si>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</si>
  <si>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</si>
  <si>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</si>
  <si>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</si>
  <si>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</si>
  <si>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</si>
  <si>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</si>
  <si>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</si>
  <si>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</si>
  <si>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</si>
  <si>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</si>
  <si>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</si>
  <si>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</si>
  <si>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</si>
  <si>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</si>
  <si>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</si>
  <si>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</si>
  <si>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</si>
  <si>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</si>
  <si>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</si>
  <si>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</si>
  <si>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</si>
  <si>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</si>
  <si>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</si>
  <si>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</si>
  <si>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</si>
  <si>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</si>
  <si>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</si>
  <si>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</si>
  <si>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</si>
  <si>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</si>
  <si>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</si>
  <si>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</si>
  <si>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</si>
  <si>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</si>
  <si>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</si>
  <si>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</si>
  <si>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</si>
  <si>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</si>
  <si>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</si>
  <si>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</si>
  <si>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</si>
  <si>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</si>
  <si>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</si>
  <si>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</si>
  <si>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</si>
  <si>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</si>
  <si>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</si>
  <si>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</si>
  <si>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</si>
  <si>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</si>
  <si>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</si>
  <si>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</si>
  <si>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</si>
  <si>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</si>
  <si>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</si>
  <si>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</si>
  <si>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</si>
  <si>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</si>
  <si>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</si>
  <si>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</si>
  <si>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</si>
  <si>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</si>
  <si>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</si>
  <si>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</si>
  <si>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</si>
  <si>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</si>
  <si>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</si>
  <si>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</si>
  <si>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</si>
  <si>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</si>
  <si>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</si>
  <si>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</si>
  <si>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</si>
  <si>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</si>
  <si>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</si>
  <si>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</si>
  <si>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</si>
  <si>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</si>
  <si>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</si>
  <si>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</si>
  <si>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</si>
  <si>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</si>
  <si>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</si>
  <si>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</si>
  <si>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</si>
  <si>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</si>
  <si>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</si>
  <si>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</si>
  <si>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</si>
  <si>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</si>
  <si>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</si>
  <si>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</si>
  <si>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</si>
  <si>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</si>
  <si>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</si>
  <si>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</si>
  <si>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</si>
  <si>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</si>
  <si>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</si>
  <si>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</si>
  <si>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</si>
  <si>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</si>
  <si>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</si>
  <si>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</si>
  <si>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</si>
  <si>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</si>
  <si>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</si>
  <si>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</si>
  <si>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</si>
  <si>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</si>
  <si>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</si>
  <si>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</si>
  <si>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</si>
  <si>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</si>
  <si>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</si>
  <si>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</si>
  <si>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</si>
  <si>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</si>
  <si>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</si>
  <si>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</si>
  <si>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</si>
  <si>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</si>
  <si>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</si>
  <si>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</si>
  <si>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</si>
  <si>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</si>
  <si>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</si>
  <si>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</si>
  <si>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</si>
  <si>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</si>
  <si>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</si>
  <si>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</si>
  <si>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</si>
  <si>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</si>
  <si>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</si>
  <si>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</si>
  <si>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</si>
  <si>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</si>
  <si>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</si>
  <si>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</si>
  <si>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</si>
  <si>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</si>
  <si>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</si>
  <si>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</si>
  <si>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</si>
  <si>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</si>
  <si>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</si>
  <si>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</si>
  <si>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</si>
  <si>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</si>
  <si>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</si>
  <si>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</si>
  <si>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</si>
  <si>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</si>
  <si>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</si>
  <si>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</si>
  <si>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</si>
  <si>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</si>
  <si>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</si>
  <si>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</si>
  <si>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</si>
  <si>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</si>
  <si>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</si>
  <si>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</si>
  <si>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</si>
  <si>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</si>
  <si>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</si>
  <si>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</si>
  <si>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</si>
  <si>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</si>
  <si>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</si>
  <si>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</si>
  <si>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</si>
  <si>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</si>
  <si>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</si>
  <si>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</si>
  <si>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</si>
  <si>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</si>
  <si>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</si>
  <si>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</si>
  <si>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</si>
  <si>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</si>
  <si>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</si>
  <si>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</si>
  <si>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</si>
  <si>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</si>
  <si>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</si>
  <si>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</si>
  <si>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</si>
  <si>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</si>
  <si>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</si>
  <si>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</si>
  <si>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</si>
  <si>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</si>
  <si>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</si>
  <si>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</si>
  <si>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</si>
  <si>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</si>
  <si>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</si>
  <si>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</si>
  <si>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</si>
  <si>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</si>
  <si>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</si>
  <si>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</si>
  <si>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</si>
  <si>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</si>
  <si>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</si>
  <si>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</si>
  <si>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</si>
  <si>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</si>
  <si>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</si>
  <si>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</si>
  <si>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</si>
  <si>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</si>
  <si>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</si>
  <si>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</si>
  <si>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</si>
  <si>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</si>
  <si>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</si>
  <si>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</si>
  <si>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</si>
  <si>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</si>
  <si>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</si>
  <si>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</si>
  <si>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</si>
  <si>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</si>
  <si>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</si>
  <si>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</si>
  <si>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</si>
  <si>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</si>
  <si>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</si>
  <si>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</si>
  <si>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</si>
  <si>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</si>
  <si>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</si>
  <si>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</si>
  <si>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</si>
  <si>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</si>
  <si>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</si>
  <si>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</si>
  <si>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</si>
  <si>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</si>
  <si>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</si>
  <si>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</si>
  <si>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</si>
  <si>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</si>
  <si>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</si>
  <si>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</si>
  <si>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</si>
  <si>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</si>
  <si>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</si>
  <si>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</si>
  <si>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</si>
  <si>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</si>
  <si>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</si>
  <si>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</si>
  <si>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</si>
  <si>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</si>
  <si>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</si>
  <si>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</si>
  <si>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</si>
  <si>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</si>
  <si>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</si>
  <si>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</si>
  <si>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</si>
  <si>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</si>
  <si>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</si>
  <si>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</si>
  <si>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</si>
  <si>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</si>
  <si>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</si>
  <si>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</si>
  <si>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</si>
  <si>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</si>
  <si>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</si>
  <si>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</si>
  <si>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</si>
  <si>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</si>
  <si>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</si>
  <si>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</si>
  <si>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</si>
  <si>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</si>
  <si>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</si>
  <si>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</si>
  <si>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</si>
  <si>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</si>
  <si>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</si>
  <si>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</si>
  <si>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</si>
  <si>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</si>
  <si>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</si>
  <si>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</si>
  <si>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</si>
  <si>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</si>
  <si>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</si>
  <si>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</si>
  <si>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</si>
  <si>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</si>
  <si>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</si>
  <si>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</si>
  <si>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</si>
  <si>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</si>
  <si>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</si>
  <si>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</si>
  <si>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</si>
  <si>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</si>
  <si>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</si>
  <si>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</si>
  <si>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</si>
  <si>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</si>
  <si>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</si>
  <si>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</si>
  <si>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</si>
  <si>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</si>
  <si>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</si>
  <si>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</si>
  <si>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</si>
  <si>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</si>
  <si>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</si>
  <si>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</si>
  <si>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</si>
  <si>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</si>
  <si>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</si>
  <si>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</si>
  <si>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</si>
  <si>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</si>
  <si>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</si>
  <si>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</si>
  <si>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</si>
  <si>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</si>
  <si>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</si>
  <si>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</si>
  <si>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</si>
  <si>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</si>
  <si>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</si>
  <si>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</si>
  <si>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</si>
  <si>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</si>
  <si>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</si>
  <si>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</si>
  <si>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</si>
  <si>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</si>
  <si>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</si>
  <si>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</si>
  <si>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</si>
  <si>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</si>
  <si>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</si>
  <si>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</si>
  <si>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</si>
  <si>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</si>
  <si>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</si>
  <si>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</si>
  <si>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</si>
  <si>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</si>
  <si>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</si>
  <si>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</si>
  <si>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</si>
  <si>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</si>
  <si>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</si>
  <si>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</si>
  <si>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</si>
  <si>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</si>
  <si>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</si>
  <si>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</si>
  <si>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</si>
  <si>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</si>
  <si>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</si>
  <si>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</si>
  <si>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</si>
  <si>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</si>
  <si>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</si>
  <si>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</si>
  <si>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</si>
  <si>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</si>
  <si>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</si>
  <si>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</si>
  <si>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</si>
  <si>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</si>
  <si>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</si>
  <si>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</si>
  <si>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</si>
  <si>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</si>
  <si>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</si>
  <si>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</si>
  <si>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</si>
  <si>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</si>
  <si>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</si>
  <si>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</si>
  <si>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</si>
  <si>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</si>
  <si>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</si>
  <si>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</si>
  <si>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</si>
  <si>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</si>
  <si>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</si>
  <si>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</si>
  <si>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</si>
  <si>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</si>
  <si>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</si>
  <si>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</si>
  <si>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</si>
  <si>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</si>
  <si>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</si>
  <si>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</si>
  <si>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</si>
  <si>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</si>
  <si>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</si>
  <si>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</si>
  <si>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</si>
  <si>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</si>
  <si>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</si>
  <si>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</si>
  <si>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</si>
  <si>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</si>
  <si>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</si>
  <si>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</si>
  <si>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</si>
  <si>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</si>
  <si>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</si>
  <si>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</si>
  <si>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</si>
  <si>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</si>
  <si>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</si>
  <si>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</si>
  <si>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</si>
  <si>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</si>
  <si>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</si>
  <si>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</si>
  <si>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</si>
  <si>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</si>
  <si>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</si>
  <si>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</si>
  <si>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</si>
  <si>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</si>
  <si>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</si>
  <si>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</si>
  <si>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</si>
  <si>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</si>
  <si>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</si>
  <si>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</si>
  <si>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</si>
  <si>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</si>
  <si>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</si>
  <si>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</si>
  <si>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</si>
  <si>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</si>
  <si>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</si>
  <si>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</si>
  <si>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</si>
  <si>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</si>
  <si>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</si>
  <si>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</si>
  <si>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</si>
  <si>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</si>
  <si>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</si>
  <si>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</si>
  <si>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</si>
  <si>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</si>
  <si>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</si>
  <si>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</si>
  <si>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</si>
  <si>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</si>
  <si>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</si>
  <si>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</si>
  <si>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</si>
  <si>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</si>
  <si>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</si>
  <si>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</si>
  <si>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</si>
  <si>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</si>
  <si>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</si>
  <si>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</si>
  <si>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</si>
  <si>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</si>
  <si>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</si>
  <si>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</si>
  <si>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</si>
  <si>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</si>
  <si>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</si>
  <si>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</si>
  <si>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</si>
  <si>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</si>
  <si>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</si>
  <si>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</si>
  <si>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</si>
  <si>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</si>
  <si>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</si>
  <si>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</si>
  <si>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</si>
  <si>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</si>
  <si>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</si>
  <si>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</si>
  <si>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</si>
  <si>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</si>
  <si>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</si>
  <si>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</si>
  <si>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</si>
  <si>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</si>
  <si>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</si>
  <si>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</si>
  <si>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</si>
  <si>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</si>
  <si>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</si>
  <si>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</si>
  <si>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</si>
  <si>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</si>
  <si>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</si>
  <si>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</si>
  <si>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</si>
  <si>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</si>
  <si>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</si>
  <si>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</si>
  <si>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</si>
  <si>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</si>
  <si>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</si>
  <si>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</si>
  <si>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</si>
  <si>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</si>
  <si>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</si>
  <si>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</si>
  <si>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</si>
  <si>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</si>
  <si>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</si>
  <si>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</si>
  <si>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</si>
  <si>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</si>
  <si>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</si>
  <si>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</si>
  <si>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</si>
  <si>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</si>
  <si>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</si>
  <si>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</si>
  <si>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</si>
  <si>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</si>
  <si>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</si>
  <si>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</si>
  <si>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</si>
  <si>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</si>
  <si>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</si>
  <si>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</si>
  <si>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</si>
  <si>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</si>
  <si>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</si>
  <si>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</si>
  <si>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</si>
  <si>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</si>
  <si>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</si>
  <si>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</si>
  <si>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</si>
  <si>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</si>
  <si>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</si>
  <si>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</si>
  <si>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</si>
  <si>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</si>
  <si>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</si>
  <si>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</si>
  <si>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</si>
  <si>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</si>
  <si>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</si>
  <si>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</si>
  <si>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</si>
  <si>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</si>
  <si>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</si>
  <si>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</si>
  <si>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</si>
  <si>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</si>
  <si>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</si>
  <si>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</si>
  <si>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</si>
  <si>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</si>
  <si>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</si>
  <si>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</si>
  <si>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</si>
  <si>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</si>
  <si>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</si>
  <si>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</si>
  <si>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</si>
  <si>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</si>
  <si>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</si>
  <si>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</si>
  <si>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</si>
  <si>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</si>
  <si>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</si>
  <si>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</si>
  <si>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</si>
  <si>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</si>
  <si>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</si>
  <si>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</si>
  <si>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</si>
  <si>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</si>
  <si>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</si>
  <si>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</si>
  <si>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</si>
  <si>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</si>
  <si>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</si>
  <si>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</si>
  <si>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</si>
  <si>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</si>
  <si>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</si>
  <si>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</si>
  <si>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</si>
  <si>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</si>
  <si>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</si>
  <si>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</si>
  <si>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</si>
  <si>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</si>
  <si>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</si>
  <si>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</si>
  <si>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</si>
  <si>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</si>
  <si>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</si>
  <si>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</si>
  <si>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</si>
  <si>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</si>
  <si>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</si>
  <si>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</si>
  <si>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</si>
  <si>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</si>
  <si>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</si>
  <si>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</si>
  <si>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</si>
  <si>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</si>
  <si>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</si>
  <si>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</si>
  <si>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</si>
  <si>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</si>
  <si>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</si>
  <si>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</si>
  <si>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</si>
  <si>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</si>
  <si>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</si>
  <si>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</si>
  <si>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</si>
  <si>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</si>
  <si>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</si>
  <si>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</si>
  <si>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</si>
  <si>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</si>
  <si>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</si>
  <si>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</si>
  <si>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</si>
  <si>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</si>
  <si>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</si>
  <si>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</si>
  <si>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</si>
  <si>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</si>
  <si>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</si>
  <si>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</si>
  <si>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</si>
  <si>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</si>
  <si>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</si>
  <si>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</si>
  <si>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</si>
  <si>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</si>
  <si>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</si>
  <si>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</si>
  <si>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</si>
  <si>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</si>
  <si>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</si>
  <si>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</si>
  <si>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</si>
  <si>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</si>
  <si>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</si>
  <si>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</si>
  <si>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</si>
  <si>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</si>
  <si>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</si>
  <si>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</si>
  <si>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</si>
  <si>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</si>
  <si>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</si>
  <si>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</si>
  <si>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</si>
  <si>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</si>
  <si>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</si>
  <si>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</si>
  <si>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</si>
  <si>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</si>
  <si>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</si>
  <si>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</si>
  <si>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</si>
  <si>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</si>
  <si>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</si>
  <si>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</si>
  <si>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</si>
  <si>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</si>
  <si>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</si>
  <si>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</si>
  <si>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</si>
  <si>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</si>
  <si>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</si>
  <si>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</si>
  <si>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</si>
  <si>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</si>
  <si>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</si>
  <si>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</si>
  <si>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</si>
  <si>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</si>
  <si>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</si>
  <si>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</si>
  <si>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</si>
  <si>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</si>
  <si>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</si>
  <si>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</si>
  <si>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</si>
  <si>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</si>
  <si>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</si>
  <si>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</si>
  <si>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</si>
  <si>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</si>
  <si>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</si>
  <si>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</si>
  <si>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</si>
  <si>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</si>
  <si>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</si>
  <si>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</si>
  <si>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</si>
  <si>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</si>
  <si>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</si>
  <si>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</si>
  <si>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</si>
  <si>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</si>
  <si>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</si>
  <si>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</si>
  <si>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</si>
  <si>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</si>
  <si>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</si>
  <si>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</si>
  <si>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</si>
  <si>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</si>
  <si>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</si>
  <si>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</si>
  <si>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</si>
  <si>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</si>
  <si>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</si>
  <si>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</si>
  <si>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</si>
  <si>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</si>
  <si>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</si>
  <si>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</si>
  <si>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</si>
  <si>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</si>
  <si>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</si>
  <si>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</si>
  <si>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</si>
  <si>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</si>
  <si>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</si>
  <si>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</si>
  <si>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</si>
  <si>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</si>
  <si>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</si>
  <si>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</si>
  <si>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</si>
  <si>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</si>
  <si>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</si>
  <si>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</si>
  <si>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</si>
  <si>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</si>
  <si>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</si>
  <si>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</si>
  <si>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</si>
  <si>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</si>
  <si>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</si>
  <si>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</si>
  <si>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</si>
  <si>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</si>
  <si>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</si>
  <si>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</si>
  <si>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</si>
  <si>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</si>
  <si>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</si>
  <si>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</si>
  <si>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</si>
  <si>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</si>
  <si>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</si>
  <si>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</si>
  <si>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</si>
  <si>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</si>
  <si>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</si>
  <si>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</si>
  <si>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</si>
  <si>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</si>
  <si>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</si>
  <si>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</si>
  <si>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</si>
  <si>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</si>
  <si>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</si>
  <si>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</si>
  <si>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</si>
  <si>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</si>
  <si>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</si>
  <si>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</si>
  <si>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</si>
  <si>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</si>
  <si>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</si>
  <si>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</si>
  <si>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</si>
  <si>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</si>
  <si>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</si>
  <si>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</si>
  <si>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</si>
  <si>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</si>
  <si>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</si>
  <si>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</si>
  <si>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</si>
  <si>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</si>
  <si>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</si>
  <si>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</si>
  <si>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</si>
  <si>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</si>
  <si>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</si>
  <si>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</si>
  <si>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</si>
  <si>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</si>
  <si>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</si>
  <si>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</si>
  <si>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</si>
  <si>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</si>
  <si>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</si>
  <si>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</si>
  <si>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</si>
  <si>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</si>
  <si>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</si>
  <si>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</si>
  <si>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</si>
  <si>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</si>
  <si>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</si>
  <si>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</si>
  <si>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</si>
  <si>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</si>
  <si>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</si>
  <si>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</si>
  <si>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</si>
  <si>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</si>
  <si>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</si>
  <si>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</si>
  <si>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</si>
  <si>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</si>
  <si>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</si>
  <si>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</si>
  <si>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</si>
  <si>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</si>
  <si>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</si>
  <si>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</si>
  <si>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</si>
  <si>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</si>
  <si>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</si>
  <si>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</si>
  <si>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</si>
  <si>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</si>
  <si>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</si>
  <si>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</si>
  <si>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</si>
  <si>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</si>
  <si>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</si>
  <si>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</si>
  <si>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</si>
  <si>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</si>
  <si>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</si>
  <si>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</si>
  <si>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</si>
  <si>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</si>
  <si>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</si>
  <si>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</si>
  <si>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</si>
  <si>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</si>
  <si>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</si>
  <si>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</si>
  <si>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</si>
  <si>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</si>
  <si>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</si>
  <si>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</si>
  <si>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</si>
  <si>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</si>
  <si>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</si>
  <si>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</si>
  <si>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</si>
  <si>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</si>
  <si>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</si>
  <si>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</si>
  <si>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</si>
  <si>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</si>
  <si>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</si>
  <si>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</si>
  <si>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</si>
  <si>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</si>
  <si>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</si>
  <si>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</si>
  <si>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</si>
  <si>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</si>
  <si>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</si>
  <si>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</si>
  <si>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</si>
  <si>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</si>
  <si>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</si>
  <si>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</si>
  <si>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</si>
  <si>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</si>
  <si>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</si>
  <si>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</si>
  <si>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</si>
  <si>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</si>
  <si>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</si>
  <si>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</si>
  <si>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</si>
  <si>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</si>
  <si>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</si>
  <si>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</si>
  <si>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</si>
  <si>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</si>
  <si>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</si>
  <si>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</si>
  <si>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</si>
  <si>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</si>
  <si>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</si>
  <si>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</si>
  <si>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</si>
  <si>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</si>
  <si>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</si>
  <si>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</si>
  <si>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</si>
  <si>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</si>
  <si>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</si>
  <si>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</si>
  <si>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</si>
  <si>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</si>
  <si>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</si>
  <si>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</si>
  <si>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</si>
  <si>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</si>
  <si>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</si>
  <si>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</si>
  <si>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</si>
  <si>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</si>
  <si>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</si>
  <si>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</si>
  <si>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</si>
  <si>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</si>
  <si>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</si>
  <si>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</si>
  <si>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</si>
  <si>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</si>
  <si>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</si>
  <si>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</si>
  <si>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</si>
  <si>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</si>
  <si>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</si>
  <si>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</si>
  <si>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</si>
  <si>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</si>
  <si>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</si>
  <si>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</si>
  <si>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</si>
  <si>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</si>
  <si>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</si>
  <si>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</si>
  <si>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</si>
  <si>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</si>
  <si>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</si>
  <si>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</si>
  <si>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</si>
  <si>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</si>
  <si>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</si>
  <si>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</si>
  <si>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</si>
  <si>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</si>
  <si>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</si>
  <si>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</si>
  <si>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</si>
  <si>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</si>
  <si>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</si>
  <si>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</si>
  <si>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</si>
  <si>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</si>
  <si>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</si>
  <si>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</si>
  <si>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</si>
  <si>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</si>
  <si>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</si>
  <si>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</si>
  <si>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</si>
  <si>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</si>
  <si>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</si>
  <si>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</si>
  <si>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</si>
  <si>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</si>
  <si>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</si>
  <si>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</si>
  <si>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</si>
  <si>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</si>
  <si>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</si>
  <si>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</si>
  <si>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</si>
  <si>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</si>
  <si>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</si>
  <si>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</si>
  <si>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</si>
  <si>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</si>
  <si>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</si>
  <si>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</si>
  <si>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</si>
  <si>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</si>
  <si>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</si>
  <si>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</si>
  <si>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</si>
  <si>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</si>
  <si>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</si>
  <si>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</si>
  <si>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</si>
  <si>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</si>
  <si>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</si>
  <si>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</si>
  <si>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</si>
  <si>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</si>
  <si>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</si>
  <si>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</si>
  <si>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</si>
  <si>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</si>
  <si>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</si>
  <si>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</si>
  <si>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</si>
  <si>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</si>
  <si>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</si>
  <si>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</si>
  <si>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</si>
  <si>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</si>
  <si>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</si>
  <si>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</si>
  <si>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</si>
  <si>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</si>
  <si>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</si>
  <si>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</si>
  <si>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</si>
  <si>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</si>
  <si>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</si>
  <si>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</si>
  <si>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</si>
  <si>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</si>
  <si>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</si>
  <si>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</si>
  <si>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</si>
  <si>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</si>
  <si>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</si>
  <si>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</si>
  <si>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</si>
  <si>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</si>
  <si>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</si>
  <si>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</si>
  <si>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</si>
  <si>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</si>
  <si>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</si>
  <si>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</si>
  <si>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</si>
  <si>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</si>
  <si>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</si>
  <si>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</si>
  <si>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</si>
  <si>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</si>
  <si>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</si>
  <si>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</si>
  <si>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</si>
  <si>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</si>
  <si>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</si>
  <si>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</si>
  <si>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</si>
  <si>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</si>
  <si>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</si>
  <si>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</si>
  <si>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</si>
  <si>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</si>
  <si>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</si>
  <si>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</si>
  <si>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</si>
  <si>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</si>
  <si>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</si>
  <si>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</si>
  <si>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</si>
  <si>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</si>
  <si>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</si>
  <si>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</si>
  <si>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</si>
  <si>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</si>
  <si>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</si>
  <si>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</si>
  <si>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</si>
  <si>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</si>
  <si>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</si>
  <si>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</si>
  <si>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</si>
  <si>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</si>
  <si>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</si>
  <si>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</si>
  <si>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</si>
  <si>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</si>
  <si>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</si>
  <si>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</si>
  <si>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</si>
  <si>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</si>
  <si>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</si>
  <si>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</si>
  <si>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</si>
  <si>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</si>
  <si>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</si>
  <si>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</si>
  <si>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</si>
  <si>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</si>
  <si>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</si>
  <si>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</si>
  <si>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</si>
  <si>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</si>
  <si>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</si>
  <si>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</si>
  <si>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</si>
  <si>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</si>
  <si>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</si>
  <si>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</si>
  <si>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</si>
  <si>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</si>
  <si>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</si>
  <si>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</si>
  <si>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</si>
  <si>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</si>
  <si>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</si>
  <si>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</si>
  <si>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</si>
  <si>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</si>
  <si>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</si>
  <si>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</si>
  <si>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</si>
  <si>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</si>
  <si>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</si>
  <si>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</si>
  <si>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</si>
  <si>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</si>
  <si>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</si>
  <si>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</si>
  <si>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</si>
  <si>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</si>
  <si>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</si>
  <si>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</si>
  <si>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</si>
  <si>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</si>
  <si>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</si>
  <si>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</si>
  <si>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</si>
  <si>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</si>
  <si>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</si>
  <si>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</si>
  <si>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</si>
  <si>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</si>
  <si>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</si>
  <si>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</si>
  <si>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</si>
  <si>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</si>
  <si>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</si>
  <si>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</si>
  <si>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</si>
  <si>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</si>
  <si>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</si>
  <si>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</si>
  <si>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</si>
  <si>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</si>
  <si>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</si>
  <si>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</si>
  <si>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</si>
  <si>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</si>
  <si>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</si>
  <si>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</si>
  <si>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</si>
  <si>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</si>
  <si>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</si>
  <si>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</si>
  <si>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</si>
  <si>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</si>
  <si>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</si>
  <si>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</si>
  <si>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</si>
  <si>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</si>
  <si>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</si>
  <si>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</si>
  <si>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</si>
  <si>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</si>
  <si>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</si>
  <si>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</si>
  <si>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</si>
  <si>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</si>
  <si>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</si>
  <si>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</si>
  <si>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</si>
  <si>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</si>
  <si>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</si>
  <si>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</si>
  <si>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</si>
  <si>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</si>
  <si>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</si>
  <si>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</si>
  <si>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</si>
  <si>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</si>
  <si>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</si>
  <si>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</si>
  <si>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</si>
  <si>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</si>
  <si>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</si>
  <si>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</si>
  <si>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</si>
  <si>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</si>
  <si>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</si>
  <si>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</si>
  <si>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</si>
  <si>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</si>
  <si>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</si>
  <si>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</si>
  <si>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</si>
  <si>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</si>
  <si>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</si>
  <si>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</si>
  <si>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</si>
  <si>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</si>
  <si>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</si>
  <si>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</si>
  <si>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</si>
  <si>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</si>
  <si>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</si>
  <si>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</si>
  <si>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</si>
  <si>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</si>
  <si>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</si>
  <si>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</si>
  <si>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</si>
  <si>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</si>
  <si>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</si>
  <si>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</si>
  <si>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</si>
  <si>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</si>
  <si>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</si>
  <si>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</si>
  <si>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</si>
  <si>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</si>
  <si>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</si>
  <si>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</si>
  <si>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</si>
  <si>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</si>
  <si>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</si>
  <si>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</si>
  <si>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</si>
  <si>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</si>
  <si>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</si>
  <si>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</si>
  <si>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</si>
  <si>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</si>
  <si>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</si>
  <si>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</si>
  <si>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</si>
  <si>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</si>
  <si>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</si>
  <si>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</si>
  <si>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</si>
  <si>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</si>
  <si>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</si>
  <si>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</si>
  <si>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</si>
  <si>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</si>
  <si>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</si>
  <si>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</si>
  <si>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</si>
  <si>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</si>
  <si>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</si>
  <si>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</si>
  <si>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</si>
  <si>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</si>
  <si>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</si>
  <si>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</si>
  <si>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</si>
  <si>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</si>
  <si>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</si>
  <si>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</si>
  <si>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</si>
  <si>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</si>
  <si>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</si>
  <si>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</si>
  <si>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</si>
  <si>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</si>
  <si>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</si>
  <si>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</si>
  <si>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</si>
  <si>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</si>
  <si>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</si>
  <si>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</si>
  <si>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</si>
  <si>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</si>
  <si>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</si>
  <si>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</si>
  <si>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</si>
  <si>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</si>
  <si>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</si>
  <si>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</si>
  <si>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</si>
  <si>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</si>
  <si>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</si>
  <si>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</si>
  <si>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</si>
  <si>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</si>
  <si>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</si>
  <si>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</si>
  <si>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</si>
  <si>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</si>
  <si>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</si>
  <si>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</si>
  <si>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</si>
  <si>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</si>
  <si>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</si>
  <si>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</si>
  <si>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</si>
  <si>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</si>
  <si>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</si>
  <si>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</si>
  <si>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</si>
  <si>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</si>
  <si>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</si>
  <si>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</si>
  <si>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</si>
  <si>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</si>
  <si>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</si>
  <si>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</si>
  <si>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</si>
  <si>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</si>
  <si>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</si>
  <si>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</si>
  <si>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</si>
  <si>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</si>
  <si>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</si>
  <si>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</si>
  <si>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</si>
  <si>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</si>
  <si>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</si>
  <si>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</si>
  <si>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</si>
  <si>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</si>
  <si>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</si>
  <si>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</si>
  <si>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</si>
  <si>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</si>
  <si>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</si>
  <si>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</si>
  <si>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</si>
  <si>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</si>
  <si>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</si>
  <si>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</si>
  <si>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</si>
  <si>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</si>
  <si>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</si>
  <si>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</si>
  <si>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</si>
  <si>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</si>
  <si>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</si>
  <si>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</si>
  <si>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</si>
  <si>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</si>
  <si>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</si>
  <si>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</si>
  <si>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</si>
  <si>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</si>
  <si>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</si>
  <si>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</si>
  <si>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</si>
  <si>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</si>
  <si>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</si>
  <si>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</si>
  <si>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</si>
  <si>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</si>
  <si>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</si>
  <si>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</si>
  <si>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</si>
  <si>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</si>
  <si>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</si>
  <si>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</si>
  <si>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</si>
  <si>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</si>
  <si>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</si>
  <si>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</si>
  <si>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</si>
  <si>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</si>
  <si>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</si>
  <si>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</si>
  <si>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</si>
  <si>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</si>
  <si>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</si>
  <si>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</si>
  <si>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</si>
  <si>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</si>
  <si>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</si>
  <si>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</si>
  <si>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</si>
  <si>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</si>
  <si>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</si>
  <si>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</si>
  <si>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</si>
  <si>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</si>
  <si>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</si>
  <si>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</si>
  <si>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</si>
  <si>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</si>
  <si>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</si>
  <si>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</si>
  <si>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</si>
  <si>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</si>
  <si>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</si>
  <si>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</si>
  <si>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</si>
  <si>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</si>
  <si>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</si>
  <si>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</si>
  <si>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</si>
  <si>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</si>
  <si>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</si>
  <si>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</si>
  <si>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</si>
  <si>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</si>
  <si>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</si>
  <si>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</si>
  <si>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</si>
  <si>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</si>
  <si>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</si>
  <si>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</si>
  <si>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</si>
  <si>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</si>
  <si>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</si>
  <si>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</si>
  <si>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</si>
  <si>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</si>
  <si>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</si>
  <si>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</si>
  <si>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</si>
  <si>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</si>
  <si>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</si>
  <si>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</si>
  <si>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</si>
  <si>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</si>
  <si>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</si>
  <si>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</si>
  <si>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</si>
  <si>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</si>
  <si>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</si>
  <si>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</si>
  <si>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</si>
  <si>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</si>
  <si>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</si>
  <si>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</si>
  <si>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</si>
  <si>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</si>
  <si>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</si>
  <si>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</si>
  <si>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</si>
  <si>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</si>
  <si>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</si>
  <si>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</si>
  <si>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</si>
  <si>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</si>
  <si>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</si>
  <si>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</si>
  <si>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</si>
  <si>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</si>
  <si>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</si>
  <si>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</si>
  <si>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</si>
  <si>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</si>
  <si>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</si>
  <si>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</si>
  <si>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</si>
  <si>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</si>
  <si>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</si>
  <si>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</si>
  <si>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</si>
  <si>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</si>
  <si>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</si>
  <si>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</si>
  <si>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</si>
  <si>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</si>
  <si>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</si>
  <si>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</si>
  <si>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</si>
  <si>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</si>
  <si>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</si>
  <si>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</si>
  <si>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</si>
  <si>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</si>
  <si>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</si>
  <si>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</si>
  <si>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</si>
  <si>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</si>
  <si>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</si>
  <si>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</si>
  <si>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</si>
  <si>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</si>
  <si>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</si>
  <si>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</si>
  <si>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</si>
  <si>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</si>
  <si>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</si>
  <si>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</si>
  <si>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</si>
  <si>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</si>
  <si>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</si>
  <si>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</si>
  <si>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</si>
  <si>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</si>
  <si>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</si>
  <si>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</si>
  <si>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</si>
  <si>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</si>
  <si>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</si>
  <si>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</si>
  <si>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</si>
  <si>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</si>
  <si>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</si>
  <si>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</si>
  <si>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</si>
  <si>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</si>
  <si>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</si>
  <si>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</si>
  <si>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</si>
  <si>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</si>
  <si>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</si>
  <si>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</si>
  <si>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</si>
  <si>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</si>
  <si>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</si>
  <si>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</si>
  <si>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</si>
  <si>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</si>
  <si>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</si>
  <si>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</si>
  <si>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</si>
  <si>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</si>
  <si>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</si>
  <si>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</si>
  <si>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</si>
  <si>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</si>
  <si>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</si>
  <si>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</si>
  <si>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</si>
  <si>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</si>
  <si>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</si>
  <si>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</si>
  <si>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</si>
  <si>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</si>
  <si>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</si>
  <si>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</si>
  <si>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</si>
  <si>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</si>
  <si>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</si>
  <si>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</si>
  <si>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</si>
  <si>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</si>
  <si>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</si>
  <si>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</si>
  <si>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</si>
  <si>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</si>
  <si>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</si>
  <si>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</si>
  <si>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</si>
  <si>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</si>
  <si>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</si>
  <si>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</si>
  <si>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</si>
  <si>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</si>
  <si>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</si>
  <si>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</si>
  <si>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</si>
  <si>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</si>
  <si>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</si>
  <si>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</si>
  <si>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</si>
  <si>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</si>
  <si>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</si>
  <si>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</si>
  <si>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</si>
  <si>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</si>
  <si>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</si>
  <si>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</si>
  <si>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</si>
  <si>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</si>
  <si>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</si>
  <si>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</si>
  <si>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</si>
  <si>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</si>
  <si>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</si>
  <si>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</si>
  <si>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</si>
  <si>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</si>
  <si>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</si>
  <si>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</si>
  <si>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</si>
  <si>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</si>
  <si>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</si>
  <si>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</si>
  <si>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</si>
  <si>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</si>
  <si>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</si>
  <si>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</si>
  <si>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</si>
  <si>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</si>
  <si>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</si>
  <si>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</si>
  <si>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</si>
  <si>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</si>
  <si>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</si>
  <si>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</si>
  <si>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</si>
  <si>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</si>
  <si>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</si>
  <si>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</si>
  <si>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</si>
  <si>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</si>
  <si>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</si>
  <si>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</si>
  <si>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</si>
  <si>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</si>
  <si>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</si>
  <si>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</si>
  <si>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</si>
  <si>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</si>
  <si>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</si>
  <si>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</si>
  <si>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</si>
  <si>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</si>
  <si>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</si>
  <si>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</si>
  <si>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</si>
  <si>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</si>
  <si>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</si>
  <si>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</si>
  <si>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</si>
  <si>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</si>
  <si>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</si>
  <si>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</si>
  <si>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</si>
  <si>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</si>
  <si>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</si>
  <si>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</si>
  <si>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</si>
  <si>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</si>
  <si>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</si>
  <si>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</si>
  <si>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</si>
  <si>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</si>
  <si>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</si>
  <si>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</si>
  <si>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</si>
  <si>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</si>
  <si>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</si>
  <si>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</si>
  <si>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</si>
  <si>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</si>
  <si>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</si>
  <si>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</si>
  <si>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</si>
  <si>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</si>
  <si>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</si>
  <si>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</si>
  <si>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</si>
  <si>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</si>
  <si>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</si>
  <si>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</si>
  <si>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</si>
  <si>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</si>
  <si>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</si>
  <si>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</si>
  <si>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</si>
  <si>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</si>
  <si>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</si>
  <si>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</si>
  <si>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</si>
  <si>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</si>
  <si>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</si>
  <si>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</si>
  <si>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</si>
  <si>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</si>
  <si>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</si>
  <si>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</si>
  <si>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</si>
  <si>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</si>
  <si>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</si>
  <si>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</si>
  <si>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</si>
  <si>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</si>
  <si>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</si>
  <si>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</si>
  <si>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</si>
  <si>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</si>
  <si>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</si>
  <si>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</si>
  <si>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</si>
  <si>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</si>
  <si>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</si>
  <si>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</si>
  <si>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</si>
  <si>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</si>
  <si>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</si>
  <si>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</si>
  <si>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</si>
  <si>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</si>
  <si>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</si>
  <si>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</si>
  <si>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</si>
  <si>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</si>
  <si>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</si>
  <si>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</si>
  <si>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</si>
  <si>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</si>
  <si>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</si>
  <si>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</si>
  <si>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</si>
  <si>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</si>
  <si>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</si>
  <si>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</si>
  <si>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</si>
  <si>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</si>
  <si>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</si>
  <si>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</si>
  <si>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</si>
  <si>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</si>
  <si>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</si>
  <si>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</si>
  <si>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</si>
  <si>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</si>
  <si>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</si>
  <si>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</si>
  <si>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</si>
  <si>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</si>
  <si>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</si>
  <si>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</si>
  <si>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</si>
  <si>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</si>
  <si>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</si>
  <si>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</si>
  <si>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</si>
  <si>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</si>
  <si>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</si>
  <si>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</si>
  <si>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</si>
  <si>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</si>
  <si>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</si>
  <si>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</si>
  <si>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</si>
  <si>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</si>
  <si>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</si>
  <si>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</si>
  <si>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</si>
  <si>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</si>
  <si>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</si>
  <si>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</si>
  <si>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</si>
  <si>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</si>
  <si>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</si>
  <si>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</si>
  <si>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</si>
  <si>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</si>
  <si>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</si>
  <si>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</si>
  <si>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</si>
  <si>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</si>
  <si>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</si>
  <si>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</si>
  <si>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</si>
  <si>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</si>
  <si>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</si>
  <si>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</si>
  <si>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</si>
  <si>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</si>
  <si>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</si>
  <si>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</si>
  <si>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</si>
  <si>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</si>
  <si>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</si>
  <si>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</si>
  <si>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</si>
  <si>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</si>
  <si>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</si>
  <si>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</si>
  <si>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</si>
  <si>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</si>
  <si>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</si>
  <si>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</si>
  <si>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</si>
  <si>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</si>
  <si>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</si>
  <si>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</si>
  <si>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</si>
  <si>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</si>
  <si>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</si>
  <si>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</si>
  <si>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</si>
  <si>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</si>
  <si>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</si>
  <si>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</si>
  <si>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</si>
  <si>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</si>
  <si>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</si>
  <si>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</si>
  <si>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</si>
  <si>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</si>
  <si>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</si>
  <si>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</si>
  <si>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</si>
  <si>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</si>
  <si>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</si>
  <si>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</si>
  <si>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</si>
  <si>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</si>
  <si>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</si>
  <si>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</si>
  <si>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</si>
  <si>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</si>
  <si>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</si>
  <si>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</si>
  <si>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</si>
  <si>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</si>
  <si>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</si>
  <si>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</si>
  <si>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</si>
  <si>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</si>
  <si>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</si>
  <si>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</si>
  <si>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</si>
  <si>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</si>
  <si>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</si>
  <si>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</si>
  <si>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</si>
  <si>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</si>
  <si>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</si>
  <si>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</si>
  <si>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</si>
  <si>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</si>
  <si>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</si>
  <si>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</si>
  <si>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</si>
  <si>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</si>
  <si>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</si>
  <si>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</si>
  <si>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</si>
  <si>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</si>
  <si>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</si>
  <si>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</si>
  <si>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</si>
  <si>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</si>
  <si>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</si>
  <si>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</si>
  <si>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</si>
  <si>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</si>
  <si>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</si>
  <si>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</si>
  <si>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</si>
  <si>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</si>
  <si>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</si>
  <si>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</si>
  <si>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</si>
  <si>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</si>
  <si>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</si>
  <si>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</si>
  <si>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</si>
  <si>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</si>
  <si>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</si>
  <si>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</si>
  <si>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</si>
  <si>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</si>
  <si>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</si>
  <si>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</si>
  <si>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</si>
  <si>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</si>
  <si>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</si>
  <si>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</si>
  <si>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</si>
  <si>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</si>
  <si>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</si>
  <si>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</si>
  <si>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</si>
  <si>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</si>
  <si>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</si>
  <si>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</si>
  <si>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</si>
  <si>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</si>
  <si>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</si>
  <si>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</si>
  <si>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</si>
  <si>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</si>
  <si>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</si>
  <si>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</si>
  <si>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</si>
  <si>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</si>
  <si>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</si>
  <si>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</si>
  <si>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</si>
  <si>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</si>
  <si>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</si>
  <si>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</si>
  <si>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</si>
  <si>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</si>
  <si>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</si>
  <si>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</si>
  <si>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</si>
  <si>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</si>
  <si>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</si>
  <si>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</si>
  <si>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</si>
  <si>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</si>
  <si>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</si>
  <si>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</si>
  <si>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</si>
  <si>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</si>
  <si>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</si>
  <si>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</si>
  <si>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</si>
  <si>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</si>
  <si>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</si>
  <si>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</si>
  <si>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</si>
  <si>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</si>
  <si>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</si>
  <si>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</si>
  <si>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</si>
  <si>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</si>
  <si>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</si>
  <si>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</si>
  <si>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</si>
  <si>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</si>
  <si>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</si>
  <si>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</si>
  <si>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</si>
  <si>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</si>
  <si>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</si>
  <si>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</si>
  <si>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</si>
  <si>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</si>
  <si>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</si>
  <si>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</si>
  <si>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</si>
  <si>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</si>
  <si>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</si>
  <si>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</si>
  <si>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</si>
  <si>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</si>
  <si>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</si>
  <si>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</si>
  <si>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</si>
  <si>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</si>
  <si>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</si>
  <si>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</si>
  <si>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</si>
  <si>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</si>
  <si>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</si>
  <si>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</si>
  <si>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</si>
  <si>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</si>
  <si>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</si>
  <si>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</si>
  <si>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</si>
  <si>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</si>
  <si>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</si>
  <si>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</si>
  <si>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</si>
  <si>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</si>
  <si>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</si>
  <si>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</si>
  <si>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</si>
  <si>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</si>
  <si>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</si>
  <si>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</si>
  <si>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</si>
  <si>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</si>
  <si>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</si>
  <si>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</si>
  <si>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</si>
  <si>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</si>
  <si>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</si>
  <si>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</si>
  <si>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</si>
  <si>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</si>
  <si>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</si>
  <si>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</si>
  <si>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</si>
  <si>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</si>
  <si>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</si>
  <si>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</si>
  <si>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</si>
  <si>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</si>
  <si>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</si>
  <si>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</si>
  <si>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</si>
  <si>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</si>
  <si>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</si>
  <si>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</si>
  <si>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</si>
  <si>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</si>
  <si>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</si>
  <si>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</si>
  <si>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</si>
  <si>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</si>
  <si>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</si>
  <si>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</si>
  <si>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</si>
  <si>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</si>
  <si>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</si>
  <si>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</si>
  <si>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</si>
  <si>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</si>
  <si>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</si>
  <si>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</si>
  <si>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</si>
  <si>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</si>
  <si>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</si>
  <si>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</si>
  <si>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</si>
  <si>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</si>
  <si>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</si>
  <si>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</si>
  <si>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</si>
  <si>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</si>
  <si>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</si>
  <si>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</si>
  <si>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</si>
  <si>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</si>
  <si>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</si>
  <si>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</si>
  <si>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</si>
  <si>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</si>
  <si>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</si>
  <si>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</si>
  <si>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</si>
  <si>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</si>
  <si>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</si>
  <si>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</si>
  <si>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</si>
  <si>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</si>
  <si>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</si>
  <si>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</si>
  <si>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</si>
  <si>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</si>
  <si>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</si>
  <si>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</si>
  <si>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</si>
  <si>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</si>
  <si>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</si>
  <si>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</si>
  <si>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</si>
  <si>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</si>
  <si>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</si>
  <si>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</si>
  <si>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</si>
  <si>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</si>
  <si>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</si>
  <si>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</si>
  <si>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</si>
  <si>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</si>
  <si>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</si>
  <si>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</si>
  <si>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</si>
  <si>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</si>
  <si>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</si>
  <si>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</si>
  <si>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</si>
  <si>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</si>
  <si>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</si>
  <si>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</si>
  <si>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</si>
  <si>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</si>
  <si>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</si>
  <si>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</si>
  <si>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</si>
  <si>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</si>
  <si>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</si>
  <si>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</si>
  <si>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</si>
  <si>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</si>
  <si>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</si>
  <si>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</si>
  <si>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</si>
  <si>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</si>
  <si>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</si>
  <si>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</si>
  <si>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</si>
  <si>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</si>
  <si>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</si>
  <si>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</si>
  <si>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</si>
  <si>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</si>
  <si>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</si>
  <si>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</si>
  <si>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</si>
  <si>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</si>
  <si>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</si>
  <si>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</si>
  <si>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</si>
  <si>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</si>
  <si>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</si>
  <si>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</si>
  <si>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</si>
  <si>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</si>
  <si>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</si>
  <si>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</si>
  <si>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</si>
  <si>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</si>
  <si>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</si>
  <si>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</si>
  <si>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</si>
  <si>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</si>
  <si>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</si>
  <si>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</si>
  <si>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</si>
  <si>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</si>
  <si>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</si>
  <si>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</si>
  <si>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</si>
  <si>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</si>
  <si>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</si>
  <si>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</si>
  <si>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</si>
  <si>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</si>
  <si>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</si>
  <si>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</si>
  <si>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</si>
  <si>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</si>
  <si>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</si>
  <si>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</si>
  <si>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</si>
  <si>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</si>
  <si>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</si>
  <si>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</si>
  <si>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</si>
  <si>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</si>
  <si>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</si>
  <si>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</si>
  <si>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</si>
  <si>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</si>
  <si>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</si>
  <si>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</si>
  <si>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</si>
  <si>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</si>
  <si>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</si>
  <si>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</si>
  <si>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</si>
  <si>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</si>
  <si>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</si>
  <si>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</si>
  <si>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</si>
  <si>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</si>
  <si>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</si>
  <si>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</si>
  <si>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</si>
  <si>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</si>
  <si>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</si>
  <si>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</si>
  <si>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</si>
  <si>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</si>
  <si>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</si>
  <si>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</si>
  <si>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</si>
  <si>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</si>
  <si>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</si>
  <si>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</si>
  <si>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</si>
  <si>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</si>
  <si>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</si>
  <si>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</si>
  <si>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</si>
  <si>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</si>
  <si>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</si>
  <si>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</si>
  <si>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</si>
  <si>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</si>
  <si>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</si>
  <si>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</si>
  <si>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</si>
  <si>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</si>
  <si>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</si>
  <si>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</si>
  <si>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</si>
  <si>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</si>
  <si>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</si>
  <si>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</si>
  <si>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</si>
  <si>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</si>
  <si>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</si>
  <si>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</si>
  <si>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</si>
  <si>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</si>
  <si>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</si>
  <si>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</si>
  <si>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</si>
  <si>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</si>
  <si>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</si>
  <si>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</si>
  <si>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</si>
  <si>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</si>
  <si>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</si>
  <si>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</si>
  <si>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</si>
  <si>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</si>
  <si>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</si>
  <si>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</si>
  <si>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</si>
  <si>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</si>
  <si>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</si>
  <si>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</si>
  <si>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</si>
  <si>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</si>
  <si>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</si>
  <si>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</si>
  <si>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</si>
  <si>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</si>
  <si>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</si>
  <si>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</si>
  <si>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</si>
  <si>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</si>
  <si>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</si>
  <si>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</si>
  <si>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</si>
  <si>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</si>
  <si>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</si>
  <si>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</si>
  <si>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</si>
  <si>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</si>
  <si>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</si>
  <si>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</si>
  <si>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</si>
  <si>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</si>
  <si>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</si>
  <si>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</si>
  <si>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</si>
  <si>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</si>
  <si>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</si>
  <si>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</si>
  <si>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</si>
  <si>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</si>
  <si>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</si>
  <si>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</si>
  <si>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</si>
  <si>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</si>
  <si>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</si>
  <si>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</si>
  <si>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</si>
  <si>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</si>
  <si>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</si>
  <si>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</si>
  <si>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</si>
  <si>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</si>
  <si>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</si>
  <si>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</si>
  <si>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</si>
  <si>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</si>
  <si>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</si>
  <si>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</si>
  <si>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</si>
  <si>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</si>
  <si>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</si>
  <si>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</si>
  <si>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</si>
  <si>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</si>
  <si>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</si>
  <si>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</si>
  <si>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</si>
  <si>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</si>
  <si>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</si>
  <si>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</si>
  <si>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</si>
  <si>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</si>
  <si>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</si>
  <si>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</si>
  <si>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</si>
  <si>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</si>
  <si>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</si>
  <si>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</si>
  <si>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</si>
  <si>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</si>
  <si>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</si>
  <si>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</si>
  <si>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</si>
  <si>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</si>
  <si>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</si>
  <si>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</si>
  <si>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</si>
  <si>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</si>
  <si>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</si>
  <si>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</si>
  <si>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</si>
  <si>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</si>
  <si>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</si>
  <si>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</si>
  <si>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</si>
  <si>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</si>
  <si>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</si>
  <si>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</si>
  <si>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</si>
  <si>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</si>
  <si>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</si>
  <si>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</si>
  <si>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</si>
  <si>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</si>
  <si>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</si>
  <si>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</si>
  <si>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</si>
  <si>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</si>
  <si>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</si>
  <si>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</si>
  <si>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</si>
  <si>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</si>
  <si>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</si>
  <si>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</si>
  <si>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</si>
  <si>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</si>
  <si>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</si>
  <si>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</si>
  <si>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</si>
  <si>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</si>
  <si>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</si>
  <si>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</si>
  <si>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</si>
  <si>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</si>
  <si>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</si>
  <si>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</si>
  <si>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</si>
  <si>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</si>
  <si>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</si>
  <si>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</si>
  <si>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</si>
  <si>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</si>
  <si>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</si>
  <si>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</si>
  <si>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</si>
  <si>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</si>
  <si>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</si>
  <si>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</si>
  <si>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</si>
  <si>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</si>
  <si>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</si>
  <si>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</si>
  <si>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</si>
  <si>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</si>
  <si>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</si>
  <si>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</si>
  <si>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</si>
  <si>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</si>
  <si>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</si>
  <si>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</si>
  <si>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</si>
  <si>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</si>
  <si>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</si>
  <si>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</si>
  <si>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</si>
  <si>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</si>
  <si>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</si>
  <si>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</si>
  <si>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</si>
  <si>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</si>
  <si>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</si>
  <si>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</si>
  <si>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</si>
  <si>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</si>
  <si>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</si>
  <si>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</si>
  <si>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</si>
  <si>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</si>
  <si>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</si>
  <si>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</si>
  <si>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</si>
  <si>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</si>
  <si>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</si>
  <si>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</si>
  <si>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</si>
  <si>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</si>
  <si>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</si>
  <si>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</si>
  <si>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</si>
  <si>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</si>
  <si>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</si>
  <si>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</si>
  <si>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</si>
  <si>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</si>
  <si>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</si>
  <si>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</si>
  <si>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</si>
  <si>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</si>
  <si>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</si>
  <si>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</si>
  <si>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</si>
  <si>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</si>
  <si>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</si>
  <si>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</si>
  <si>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</si>
  <si>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</si>
  <si>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</si>
  <si>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</si>
  <si>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</si>
  <si>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</si>
  <si>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</si>
  <si>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</si>
  <si>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</si>
  <si>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</si>
  <si>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</si>
  <si>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</si>
  <si>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</si>
  <si>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</si>
  <si>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</si>
  <si>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</si>
  <si>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</si>
  <si>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</si>
  <si>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</si>
  <si>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</si>
  <si>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</si>
  <si>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</si>
  <si>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</si>
  <si>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</si>
  <si>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</si>
  <si>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</si>
  <si>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</si>
  <si>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</si>
  <si>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</si>
  <si>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</si>
  <si>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</si>
  <si>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</si>
  <si>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</si>
  <si>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</si>
  <si>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</si>
  <si>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</si>
  <si>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</si>
  <si>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</si>
  <si>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</si>
  <si>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</si>
  <si>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</si>
  <si>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</si>
  <si>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</si>
  <si>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</si>
  <si>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</si>
  <si>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</si>
  <si>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</si>
  <si>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</si>
  <si>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</si>
  <si>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</si>
  <si>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</si>
  <si>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</si>
  <si>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</si>
  <si>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</si>
  <si>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</si>
  <si>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</si>
  <si>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</si>
  <si>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</si>
  <si>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</si>
  <si>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</si>
  <si>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</si>
  <si>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</si>
  <si>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</si>
  <si>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</si>
  <si>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</si>
  <si>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</si>
  <si>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</si>
  <si>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</si>
  <si>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</si>
  <si>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</si>
  <si>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</si>
  <si>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</si>
  <si>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</si>
  <si>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</si>
  <si>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</si>
  <si>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</si>
  <si>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</si>
  <si>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</si>
  <si>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</si>
  <si>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</si>
  <si>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</si>
  <si>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</si>
  <si>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</si>
  <si>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</si>
  <si>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</si>
  <si>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</si>
  <si>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</si>
  <si>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</si>
  <si>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</si>
  <si>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</si>
  <si>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</si>
  <si>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</si>
  <si>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</si>
  <si>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</si>
  <si>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</si>
  <si>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</si>
  <si>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</si>
  <si>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</si>
  <si>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</si>
  <si>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</si>
  <si>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</si>
  <si>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</si>
  <si>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</si>
  <si>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</si>
  <si>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</si>
  <si>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</si>
  <si>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</si>
  <si>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</si>
  <si>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</si>
  <si>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</si>
  <si>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</si>
  <si>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</si>
  <si>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</si>
  <si>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</si>
  <si>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</si>
  <si>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</si>
  <si>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</si>
  <si>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</si>
  <si>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</si>
  <si>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</si>
  <si>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</si>
  <si>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</si>
  <si>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</si>
  <si>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</si>
  <si>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</si>
  <si>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</si>
  <si>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</si>
  <si>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</si>
  <si>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</si>
  <si>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</si>
  <si>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</si>
  <si>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</si>
  <si>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</si>
  <si>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</si>
  <si>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</si>
  <si>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</si>
  <si>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</si>
  <si>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</si>
  <si>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</si>
  <si>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</si>
  <si>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</si>
  <si>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</si>
  <si>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</si>
  <si>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</si>
  <si>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</si>
  <si>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</si>
  <si>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</si>
  <si>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</si>
  <si>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</si>
  <si>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</si>
  <si>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</si>
  <si>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</si>
  <si>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</si>
  <si>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</si>
  <si>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</si>
  <si>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</si>
  <si>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</si>
  <si>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</si>
  <si>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</si>
  <si>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</si>
  <si>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</si>
  <si>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</si>
  <si>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</si>
  <si>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</si>
  <si>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</si>
  <si>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</si>
  <si>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</si>
  <si>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</si>
  <si>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</si>
  <si>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</si>
  <si>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</si>
  <si>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</si>
  <si>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</si>
  <si>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</si>
  <si>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</si>
  <si>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</si>
  <si>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</si>
  <si>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</si>
  <si>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</si>
  <si>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</si>
  <si>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</si>
  <si>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</si>
  <si>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</si>
  <si>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</si>
  <si>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</si>
  <si>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</si>
  <si>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</si>
  <si>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</si>
  <si>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</si>
  <si>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</si>
  <si>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</si>
  <si>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</si>
  <si>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</si>
  <si>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</si>
  <si>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</si>
  <si>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</si>
  <si>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</si>
  <si>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</si>
  <si>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</si>
  <si>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</si>
  <si>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</si>
  <si>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</si>
  <si>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</si>
  <si>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</si>
  <si>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</si>
  <si>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</si>
  <si>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</si>
  <si>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</si>
  <si>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</si>
  <si>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</si>
  <si>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</si>
  <si>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</si>
  <si>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</si>
  <si>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</si>
  <si>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</si>
  <si>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</si>
  <si>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</si>
  <si>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</si>
  <si>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</si>
  <si>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</si>
  <si>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</si>
  <si>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</si>
  <si>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</si>
  <si>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</si>
  <si>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</si>
  <si>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</si>
  <si>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</si>
  <si>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</si>
  <si>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</si>
  <si>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</si>
  <si>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</si>
  <si>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</si>
  <si>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</si>
  <si>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</si>
  <si>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</si>
  <si>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</si>
  <si>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</si>
  <si>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</si>
  <si>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</si>
  <si>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</si>
  <si>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</si>
  <si>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</si>
  <si>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</si>
  <si>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</si>
  <si>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</si>
  <si>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</si>
  <si>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</si>
  <si>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</si>
  <si>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</si>
  <si>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</si>
  <si>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</si>
  <si>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</si>
  <si>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</si>
  <si>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</si>
  <si>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</si>
  <si>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</si>
  <si>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</si>
  <si>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</si>
  <si>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</si>
  <si>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</si>
  <si>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</si>
  <si>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</si>
  <si>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</si>
  <si>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</si>
  <si>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</si>
  <si>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</si>
  <si>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</si>
  <si>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</si>
  <si>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</si>
  <si>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</si>
  <si>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</si>
  <si>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</si>
  <si>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</si>
  <si>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</si>
  <si>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</si>
  <si>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</si>
  <si>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</si>
  <si>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</si>
  <si>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</si>
  <si>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</si>
  <si>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</si>
  <si>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</si>
  <si>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</si>
  <si>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</si>
  <si>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</si>
  <si>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</si>
  <si>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</si>
  <si>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</si>
  <si>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</si>
  <si>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</si>
  <si>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</si>
  <si>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</si>
  <si>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</si>
  <si>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</si>
  <si>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</si>
  <si>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</si>
  <si>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</si>
  <si>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</si>
  <si>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</si>
  <si>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</si>
  <si>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</si>
  <si>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</si>
  <si>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</si>
  <si>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</si>
  <si>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</si>
  <si>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</si>
  <si>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</si>
  <si>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</si>
  <si>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</si>
  <si>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</si>
  <si>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</si>
  <si>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</si>
  <si>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</si>
  <si>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</si>
  <si>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</si>
  <si>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</si>
  <si>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</si>
  <si>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</si>
  <si>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</si>
  <si>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</si>
  <si>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</si>
  <si>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</si>
  <si>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</si>
  <si>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</si>
  <si>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</si>
  <si>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</si>
  <si>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</si>
  <si>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</si>
  <si>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</si>
  <si>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</si>
  <si>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</si>
  <si>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</si>
  <si>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</si>
  <si>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</si>
  <si>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</si>
  <si>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</si>
  <si>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</si>
  <si>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</si>
  <si>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</si>
  <si>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</si>
  <si>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</si>
  <si>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</si>
  <si>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</si>
  <si>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</si>
  <si>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</si>
  <si>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</si>
  <si>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</si>
  <si>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</si>
  <si>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</si>
  <si>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</si>
  <si>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</si>
  <si>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</si>
  <si>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</si>
  <si>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</si>
  <si>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</si>
  <si>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</si>
  <si>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</si>
  <si>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</si>
  <si>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</si>
  <si>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</si>
  <si>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</si>
  <si>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</si>
  <si>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</si>
  <si>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</si>
  <si>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</si>
  <si>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</si>
  <si>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</si>
  <si>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</si>
  <si>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</si>
  <si>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</si>
  <si>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</si>
  <si>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</si>
  <si>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</si>
  <si>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</si>
  <si>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</si>
  <si>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</si>
  <si>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</si>
  <si>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</si>
  <si>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</si>
  <si>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</si>
  <si>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</si>
  <si>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</si>
  <si>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</si>
  <si>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</si>
  <si>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</si>
  <si>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</si>
  <si>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</si>
  <si>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</si>
  <si>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</si>
  <si>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</si>
  <si>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</si>
  <si>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</si>
  <si>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</si>
  <si>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</si>
  <si>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</si>
  <si>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</si>
  <si>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</si>
  <si>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</si>
  <si>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</si>
  <si>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</si>
  <si>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</si>
  <si>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</si>
  <si>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</si>
  <si>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</si>
  <si>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</si>
  <si>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</si>
  <si>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</si>
  <si>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</si>
  <si>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</si>
  <si>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</si>
  <si>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</si>
  <si>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</si>
  <si>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</si>
  <si>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</si>
  <si>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</si>
  <si>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</si>
  <si>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</si>
  <si>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</si>
  <si>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</si>
  <si>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</si>
  <si>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</si>
  <si>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</si>
  <si>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</si>
  <si>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</si>
  <si>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</si>
  <si>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</si>
  <si>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</si>
  <si>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</si>
  <si>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</si>
  <si>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</si>
  <si>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</si>
  <si>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</si>
  <si>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</si>
  <si>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</si>
  <si>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</si>
  <si>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</si>
  <si>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</si>
  <si>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</si>
  <si>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</si>
  <si>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</si>
  <si>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</si>
  <si>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</si>
  <si>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</si>
  <si>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</si>
  <si>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</si>
  <si>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</si>
  <si>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</si>
  <si>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</si>
  <si>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</si>
  <si>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</si>
  <si>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</si>
  <si>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</si>
  <si>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</si>
  <si>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</si>
  <si>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</si>
  <si>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</si>
  <si>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</si>
  <si>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</si>
  <si>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</si>
  <si>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</si>
  <si>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</si>
  <si>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</si>
  <si>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</si>
  <si>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</si>
  <si>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</si>
  <si>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</si>
  <si>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</si>
  <si>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</si>
  <si>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</si>
  <si>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</si>
  <si>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</si>
  <si>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</si>
  <si>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</si>
  <si>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</si>
  <si>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</si>
  <si>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</si>
  <si>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</si>
  <si>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</si>
  <si>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</si>
  <si>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</si>
  <si>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</si>
  <si>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</si>
  <si>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</si>
  <si>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</si>
  <si>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</si>
  <si>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</si>
  <si>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</si>
  <si>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</si>
  <si>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</si>
  <si>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</si>
  <si>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</si>
  <si>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</si>
  <si>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</si>
  <si>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</si>
  <si>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</si>
  <si>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</si>
  <si>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</si>
  <si>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</si>
  <si>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</si>
  <si>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</si>
  <si>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</si>
  <si>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</si>
  <si>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</si>
  <si>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</si>
  <si>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</si>
  <si>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</si>
  <si>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</si>
  <si>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</si>
  <si>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</si>
  <si>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</si>
  <si>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</si>
  <si>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</si>
  <si>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</si>
  <si>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</si>
  <si>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</si>
  <si>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</si>
  <si>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</si>
  <si>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</si>
  <si>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</si>
  <si>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</si>
  <si>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</si>
  <si>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</si>
  <si>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</si>
  <si>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</si>
  <si>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</si>
  <si>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</si>
  <si>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</si>
  <si>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</si>
  <si>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</si>
  <si>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</si>
  <si>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</si>
  <si>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</si>
  <si>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</si>
  <si>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</si>
  <si>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</si>
  <si>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</si>
  <si>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</si>
  <si>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</si>
  <si>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</si>
  <si>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</si>
  <si>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</si>
  <si>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</si>
  <si>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</si>
  <si>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</si>
  <si>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</si>
  <si>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</si>
  <si>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</si>
  <si>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</si>
  <si>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</si>
  <si>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</si>
  <si>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</si>
  <si>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</si>
  <si>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</si>
  <si>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</si>
  <si>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</si>
  <si>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</si>
  <si>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</si>
  <si>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</si>
  <si>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</si>
  <si>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</si>
  <si>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</si>
  <si>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</si>
  <si>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</si>
  <si>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</si>
  <si>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</si>
  <si>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</si>
  <si>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</si>
  <si>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</si>
  <si>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</si>
  <si>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</si>
  <si>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</si>
  <si>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</si>
  <si>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</si>
  <si>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</si>
  <si>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</si>
  <si>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</si>
  <si>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</si>
  <si>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</si>
  <si>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</si>
  <si>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</si>
  <si>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</si>
  <si>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</si>
  <si>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</si>
  <si>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</si>
  <si>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</si>
  <si>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</si>
  <si>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</si>
  <si>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</si>
  <si>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</si>
  <si>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</si>
  <si>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</si>
  <si>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</si>
  <si>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</si>
  <si>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</si>
  <si>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</si>
  <si>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</si>
  <si>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</si>
  <si>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</si>
  <si>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</si>
  <si>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</si>
  <si>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</si>
  <si>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</si>
  <si>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</si>
  <si>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</si>
  <si>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</si>
  <si>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</si>
  <si>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</si>
  <si>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</si>
  <si>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</si>
  <si>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</si>
  <si>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</si>
  <si>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</si>
  <si>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</si>
  <si>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</si>
  <si>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</si>
  <si>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</si>
  <si>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</si>
  <si>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</si>
  <si>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</si>
  <si>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</si>
  <si>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</si>
  <si>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</si>
  <si>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</si>
  <si>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</si>
  <si>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</si>
  <si>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</si>
  <si>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</si>
  <si>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</si>
  <si>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</si>
  <si>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</si>
  <si>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</si>
  <si>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</si>
  <si>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</si>
  <si>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</si>
  <si>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</si>
  <si>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</si>
  <si>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</si>
  <si>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</si>
  <si>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</si>
  <si>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</si>
  <si>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</si>
  <si>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</si>
  <si>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</si>
  <si>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</si>
  <si>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</si>
  <si>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</si>
  <si>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</si>
  <si>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</si>
  <si>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</si>
  <si>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</si>
  <si>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</si>
  <si>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</si>
  <si>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</si>
  <si>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</si>
  <si>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</si>
  <si>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</si>
  <si>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</si>
  <si>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</si>
  <si>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</si>
  <si>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</si>
  <si>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</si>
  <si>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</si>
  <si>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</si>
  <si>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</si>
  <si>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</si>
  <si>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</si>
  <si>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</si>
  <si>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</si>
  <si>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</si>
  <si>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</si>
  <si>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</si>
  <si>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</si>
  <si>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</si>
  <si>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</si>
  <si>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</si>
  <si>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</si>
  <si>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</si>
  <si>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</si>
  <si>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</si>
  <si>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</si>
  <si>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</si>
  <si>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</si>
  <si>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</si>
  <si>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</si>
  <si>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</si>
  <si>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</si>
  <si>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</si>
  <si>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</si>
  <si>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</si>
  <si>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</si>
  <si>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</si>
  <si>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</si>
  <si>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</si>
  <si>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</si>
  <si>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</si>
  <si>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</si>
  <si>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</si>
  <si>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</si>
  <si>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</si>
  <si>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</si>
  <si>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</si>
  <si>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</si>
  <si>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</si>
  <si>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</si>
  <si>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</si>
  <si>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</si>
  <si>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</si>
  <si>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</si>
  <si>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</si>
  <si>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</si>
  <si>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</si>
  <si>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</si>
  <si>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</si>
  <si>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</si>
  <si>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</si>
  <si>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</si>
  <si>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</si>
  <si>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</si>
  <si>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</si>
  <si>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</si>
  <si>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</si>
  <si>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</si>
  <si>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</si>
  <si>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</si>
  <si>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</si>
  <si>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</si>
  <si>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</si>
  <si>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</si>
  <si>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</si>
  <si>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</si>
  <si>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</si>
  <si>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</si>
  <si>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</si>
  <si>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</si>
  <si>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</si>
  <si>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</si>
  <si>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</si>
  <si>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</si>
  <si>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</si>
  <si>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</si>
  <si>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</si>
  <si>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</si>
  <si>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</si>
  <si>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</si>
  <si>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</si>
  <si>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</si>
  <si>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</si>
  <si>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</si>
  <si>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</si>
  <si>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</si>
  <si>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</si>
  <si>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</si>
  <si>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</si>
  <si>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</si>
  <si>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</si>
  <si>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</si>
  <si>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</si>
  <si>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</si>
  <si>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</si>
  <si>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</si>
  <si>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</si>
  <si>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</si>
  <si>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</si>
  <si>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</si>
  <si>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</si>
  <si>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</si>
  <si>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</si>
  <si>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</si>
  <si>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</si>
  <si>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</si>
  <si>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</si>
  <si>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</si>
  <si>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</si>
  <si>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</si>
  <si>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</si>
  <si>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</si>
  <si>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</si>
  <si>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</si>
  <si>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</si>
  <si>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</si>
  <si>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</si>
  <si>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</si>
  <si>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</si>
  <si>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</si>
  <si>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</si>
  <si>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</si>
  <si>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</si>
  <si>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</si>
  <si>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</si>
  <si>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</si>
  <si>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</si>
  <si>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</si>
  <si>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</si>
  <si>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</si>
  <si>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</si>
  <si>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</si>
  <si>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</si>
  <si>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</si>
  <si>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</si>
  <si>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</si>
  <si>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</si>
  <si>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</si>
  <si>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</si>
  <si>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</si>
  <si>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</si>
  <si>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</si>
  <si>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</si>
  <si>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</si>
  <si>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</si>
  <si>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</si>
  <si>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</si>
  <si>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</si>
  <si>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</si>
  <si>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</si>
  <si>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</si>
  <si>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</si>
  <si>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</si>
  <si>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</si>
  <si>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</si>
  <si>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</si>
  <si>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</si>
  <si>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</si>
  <si>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</si>
  <si>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</si>
  <si>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</si>
  <si>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</si>
  <si>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</si>
  <si>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</si>
  <si>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</si>
  <si>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</si>
  <si>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</si>
  <si>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</si>
  <si>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</si>
  <si>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</si>
  <si>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</si>
  <si>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</si>
  <si>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</si>
  <si>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</si>
  <si>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</si>
  <si>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</si>
  <si>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</si>
  <si>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</si>
  <si>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</si>
  <si>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</si>
  <si>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</si>
  <si>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</si>
  <si>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</si>
  <si>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</si>
  <si>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</si>
  <si>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</si>
  <si>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</si>
  <si>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</si>
  <si>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</si>
  <si>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</si>
  <si>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</si>
  <si>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</si>
  <si>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</si>
  <si>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</si>
  <si>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</si>
  <si>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</si>
  <si>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</si>
  <si>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</si>
  <si>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</si>
  <si>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</si>
  <si>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</si>
  <si>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</si>
  <si>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</si>
  <si>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</si>
  <si>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</si>
  <si>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</si>
  <si>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</si>
  <si>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</si>
  <si>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</si>
  <si>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</si>
  <si>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</si>
  <si>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</si>
  <si>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</si>
  <si>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</si>
  <si>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</si>
  <si>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</si>
  <si>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</si>
  <si>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</si>
  <si>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</si>
  <si>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</si>
  <si>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</si>
  <si>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</si>
  <si>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</si>
  <si>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</si>
  <si>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</si>
  <si>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</si>
  <si>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</si>
  <si>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</si>
  <si>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</si>
  <si>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</si>
  <si>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</si>
  <si>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</si>
  <si>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</si>
  <si>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</si>
  <si>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</si>
  <si>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</si>
  <si>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</si>
  <si>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</si>
  <si>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</si>
  <si>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</si>
  <si>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</si>
  <si>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</si>
  <si>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</si>
  <si>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</si>
  <si>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</si>
  <si>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</si>
  <si>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</si>
  <si>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</si>
  <si>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</si>
  <si>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</si>
  <si>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</si>
  <si>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</si>
  <si>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</si>
  <si>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</si>
  <si>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</si>
  <si>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</si>
  <si>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</si>
  <si>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</si>
  <si>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</si>
  <si>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</si>
  <si>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</si>
  <si>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</si>
  <si>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</si>
  <si>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</si>
  <si>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</si>
  <si>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</si>
  <si>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</si>
  <si>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</si>
  <si>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</si>
  <si>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</si>
  <si>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</si>
  <si>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</si>
  <si>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</si>
  <si>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</si>
  <si>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</si>
  <si>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</si>
  <si>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</si>
  <si>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</si>
  <si>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</si>
  <si>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</si>
  <si>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</si>
  <si>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</si>
  <si>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</si>
  <si>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</si>
  <si>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</si>
  <si>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</si>
  <si>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</si>
  <si>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</si>
  <si>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</si>
  <si>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</si>
  <si>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</si>
  <si>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</si>
  <si>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</si>
  <si>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</si>
  <si>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</si>
  <si>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</si>
  <si>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</si>
  <si>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</si>
  <si>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</si>
  <si>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</si>
  <si>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</si>
  <si>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</si>
  <si>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</si>
  <si>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</si>
  <si>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</si>
  <si>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</si>
  <si>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</si>
  <si>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</si>
  <si>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</si>
  <si>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</si>
  <si>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</si>
  <si>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</si>
  <si>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</si>
  <si>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</si>
  <si>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</si>
  <si>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</si>
  <si>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</si>
  <si>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</si>
  <si>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</si>
  <si>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</si>
  <si>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</si>
  <si>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</si>
  <si>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</si>
  <si>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</si>
  <si>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</si>
  <si>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</si>
  <si>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</si>
  <si>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</si>
  <si>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</si>
  <si>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</si>
  <si>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</si>
  <si>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</si>
  <si>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</si>
  <si>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</si>
  <si>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</si>
  <si>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</si>
  <si>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</si>
  <si>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</si>
  <si>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</si>
  <si>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</si>
  <si>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</si>
  <si>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</si>
  <si>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</si>
  <si>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</si>
  <si>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</si>
  <si>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</si>
  <si>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</si>
  <si>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</si>
  <si>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</si>
  <si>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</si>
  <si>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</si>
  <si>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</si>
  <si>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</si>
  <si>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</si>
  <si>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</si>
  <si>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</si>
  <si>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</si>
  <si>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</si>
  <si>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</si>
  <si>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</si>
  <si>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</si>
  <si>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</si>
  <si>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</si>
  <si>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</si>
  <si>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</si>
  <si>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</si>
  <si>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</si>
  <si>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</si>
  <si>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</si>
  <si>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</si>
  <si>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</si>
  <si>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</si>
  <si>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</si>
  <si>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</si>
  <si>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</si>
  <si>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</si>
  <si>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</si>
  <si>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</si>
  <si>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</si>
  <si>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</si>
  <si>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</si>
  <si>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</si>
  <si>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</si>
  <si>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</si>
  <si>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</si>
  <si>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</si>
  <si>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</si>
  <si>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</si>
  <si>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</si>
  <si>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</si>
  <si>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</si>
  <si>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</si>
  <si>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</si>
  <si>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</si>
  <si>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</si>
  <si>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</si>
  <si>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</si>
  <si>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</si>
  <si>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</si>
  <si>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</si>
  <si>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</si>
  <si>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</si>
  <si>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</si>
  <si>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</si>
  <si>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</si>
  <si>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</si>
  <si>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</si>
  <si>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</si>
  <si>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</si>
  <si>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</si>
  <si>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</si>
  <si>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</si>
  <si>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</si>
  <si>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</si>
  <si>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</si>
  <si>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</si>
  <si>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</si>
  <si>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</si>
  <si>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</si>
  <si>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</si>
  <si>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</si>
  <si>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</si>
  <si>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</si>
  <si>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</si>
  <si>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</si>
  <si>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</si>
  <si>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</si>
  <si>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</si>
  <si>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</si>
  <si>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</si>
  <si>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</si>
  <si>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</si>
  <si>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</si>
  <si>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</si>
  <si>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</si>
  <si>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</si>
  <si>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</si>
  <si>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</si>
  <si>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</si>
  <si>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</si>
  <si>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</si>
  <si>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</si>
  <si>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</si>
  <si>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</si>
  <si>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</si>
  <si>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</si>
  <si>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</si>
  <si>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</si>
  <si>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</si>
  <si>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</si>
  <si>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</si>
  <si>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</si>
  <si>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</si>
  <si>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</si>
  <si>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</si>
  <si>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</si>
  <si>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</si>
  <si>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</si>
  <si>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</si>
  <si>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</si>
  <si>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</si>
  <si>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</si>
  <si>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</si>
  <si>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</si>
  <si>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</si>
  <si>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</si>
  <si>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</si>
  <si>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</si>
  <si>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</si>
  <si>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</si>
  <si>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</si>
  <si>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</si>
  <si>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</si>
  <si>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</si>
  <si>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</si>
  <si>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</si>
  <si>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</si>
  <si>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</si>
  <si>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</si>
  <si>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</si>
  <si>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</si>
  <si>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</si>
  <si>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</si>
  <si>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</si>
  <si>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</si>
  <si>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</si>
  <si>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</si>
  <si>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</si>
  <si>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</si>
  <si>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</si>
  <si>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</si>
  <si>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</si>
  <si>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</si>
  <si>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</si>
  <si>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</si>
  <si>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</si>
  <si>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</si>
  <si>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</si>
  <si>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</si>
  <si>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</si>
  <si>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</si>
  <si>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</si>
  <si>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</si>
  <si>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</si>
  <si>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</si>
  <si>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</si>
  <si>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</si>
  <si>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</si>
  <si>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</si>
  <si>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</si>
  <si>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</si>
  <si>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</si>
  <si>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</si>
  <si>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</si>
  <si>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</si>
  <si>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</si>
  <si>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</si>
  <si>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</si>
  <si>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</si>
  <si>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</si>
  <si>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</si>
  <si>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</si>
  <si>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</si>
  <si>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</si>
  <si>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</si>
  <si>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</si>
  <si>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</si>
  <si>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</si>
  <si>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</si>
  <si>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</si>
  <si>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</si>
  <si>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</si>
  <si>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</si>
  <si>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</si>
  <si>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</si>
  <si>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</si>
  <si>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</si>
  <si>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</si>
  <si>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</si>
  <si>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</si>
  <si>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</si>
  <si>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</si>
  <si>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</si>
  <si>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</si>
  <si>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</si>
  <si>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</si>
  <si>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</si>
  <si>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</si>
  <si>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</si>
  <si>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</si>
  <si>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</si>
  <si>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</si>
  <si>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</si>
  <si>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</si>
  <si>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</si>
  <si>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</si>
  <si>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</si>
  <si>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</si>
  <si>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</si>
  <si>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</si>
  <si>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</si>
  <si>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</si>
  <si>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</si>
  <si>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</si>
  <si>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</si>
  <si>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</si>
  <si>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</si>
  <si>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</si>
  <si>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</si>
  <si>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</si>
  <si>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</si>
  <si>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</si>
  <si>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</si>
  <si>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</si>
  <si>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</si>
  <si>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</si>
  <si>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</si>
  <si>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</si>
  <si>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</si>
  <si>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</si>
  <si>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</si>
  <si>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</si>
  <si>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</si>
  <si>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</si>
  <si>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</si>
  <si>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</si>
  <si>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</si>
  <si>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</si>
  <si>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</si>
  <si>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</si>
  <si>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</si>
  <si>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</si>
  <si>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</si>
  <si>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</si>
  <si>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</si>
  <si>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</si>
  <si>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</si>
  <si>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</si>
  <si>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</si>
  <si>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</si>
  <si>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</si>
  <si>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</si>
  <si>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</si>
  <si>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</si>
  <si>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</si>
  <si>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</si>
  <si>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</si>
  <si>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</si>
  <si>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</si>
  <si>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</si>
  <si>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</si>
  <si>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</si>
  <si>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</si>
  <si>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</si>
  <si>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</si>
  <si>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</si>
  <si>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</si>
  <si>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</si>
  <si>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</si>
  <si>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</si>
  <si>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</si>
  <si>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</si>
  <si>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</si>
  <si>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</si>
  <si>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</si>
  <si>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</si>
  <si>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</si>
  <si>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</si>
  <si>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</si>
  <si>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</si>
  <si>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</si>
  <si>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</si>
  <si>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</si>
  <si>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</si>
  <si>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</si>
  <si>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</si>
  <si>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</si>
  <si>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</si>
  <si>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</si>
  <si>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</si>
  <si>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</si>
  <si>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</si>
  <si>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</si>
  <si>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</si>
  <si>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</si>
  <si>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</si>
  <si>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</si>
  <si>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</si>
  <si>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</si>
  <si>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</si>
  <si>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</si>
  <si>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</si>
  <si>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</si>
  <si>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</si>
  <si>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</si>
  <si>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</si>
  <si>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</si>
  <si>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</si>
  <si>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</si>
  <si>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</si>
  <si>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</si>
  <si>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</si>
  <si>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</si>
  <si>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</si>
  <si>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</si>
  <si>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</si>
  <si>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</si>
  <si>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</si>
  <si>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</si>
  <si>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</si>
  <si>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</si>
  <si>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</si>
  <si>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</si>
  <si>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</si>
  <si>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</si>
  <si>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</si>
  <si>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</si>
  <si>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</si>
  <si>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</si>
  <si>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</si>
  <si>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</si>
  <si>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</si>
  <si>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</si>
  <si>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</si>
  <si>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</si>
  <si>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</si>
  <si>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</si>
  <si>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</si>
  <si>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</si>
  <si>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</si>
  <si>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</si>
  <si>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</si>
  <si>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</si>
  <si>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</si>
  <si>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</si>
  <si>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</si>
  <si>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</si>
  <si>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</si>
  <si>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</si>
  <si>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</si>
  <si>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</si>
  <si>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</si>
  <si>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</si>
  <si>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</si>
  <si>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</si>
  <si>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</si>
  <si>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</si>
  <si>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</si>
  <si>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</si>
  <si>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</si>
  <si>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</si>
  <si>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</si>
  <si>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</si>
  <si>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</si>
  <si>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</si>
  <si>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</si>
  <si>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</si>
  <si>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</si>
  <si>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</si>
  <si>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</si>
  <si>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</si>
  <si>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</si>
  <si>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</si>
  <si>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</si>
  <si>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</si>
  <si>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</si>
  <si>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</si>
  <si>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</si>
  <si>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</si>
  <si>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</si>
  <si>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</si>
  <si>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</si>
  <si>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</si>
  <si>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</si>
  <si>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</si>
  <si>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</si>
  <si>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</si>
  <si>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</si>
  <si>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</si>
  <si>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</si>
  <si>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</si>
  <si>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</si>
  <si>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</si>
  <si>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</si>
  <si>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</si>
  <si>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</si>
  <si>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</si>
  <si>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</si>
  <si>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</si>
  <si>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</si>
  <si>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</si>
  <si>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</si>
  <si>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</si>
  <si>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</si>
  <si>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</si>
  <si>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</si>
  <si>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</si>
  <si>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</si>
  <si>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</si>
  <si>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</si>
  <si>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</si>
  <si>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</si>
  <si>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</si>
  <si>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</si>
  <si>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</si>
  <si>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</si>
  <si>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</si>
  <si>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</si>
  <si>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</si>
  <si>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</si>
  <si>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</si>
  <si>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</si>
  <si>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</si>
  <si>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</si>
  <si>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</si>
  <si>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</si>
  <si>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</si>
  <si>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</si>
  <si>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</si>
  <si>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</si>
  <si>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</si>
  <si>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</si>
  <si>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</si>
  <si>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</si>
  <si>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</si>
  <si>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</si>
  <si>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</si>
  <si>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</si>
  <si>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</si>
  <si>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</si>
  <si>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</si>
  <si>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</si>
  <si>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</si>
  <si>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</si>
  <si>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</si>
  <si>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</si>
  <si>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</si>
  <si>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</si>
  <si>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</si>
  <si>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</si>
  <si>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</si>
  <si>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</si>
  <si>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</si>
  <si>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</si>
  <si>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</si>
  <si>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</si>
  <si>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</si>
  <si>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</si>
  <si>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</si>
  <si>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</si>
  <si>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</si>
  <si>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</si>
  <si>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</si>
  <si>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</si>
  <si>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</si>
  <si>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</si>
  <si>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</si>
  <si>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</si>
  <si>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</si>
  <si>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</si>
  <si>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</si>
  <si>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</si>
  <si>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</si>
  <si>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</si>
  <si>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</si>
  <si>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</si>
  <si>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</si>
  <si>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</si>
  <si>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</si>
  <si>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</si>
  <si>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</si>
  <si>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</si>
  <si>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</si>
  <si>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</si>
  <si>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</si>
  <si>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</si>
  <si>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</si>
  <si>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</si>
  <si>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</si>
  <si>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</si>
  <si>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</si>
  <si>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</si>
  <si>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</si>
  <si>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</si>
  <si>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</si>
  <si>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</si>
  <si>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</si>
  <si>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</si>
  <si>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</si>
  <si>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</si>
  <si>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</si>
  <si>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</si>
  <si>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</si>
  <si>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</si>
  <si>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</si>
  <si>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</si>
  <si>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</si>
  <si>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</si>
  <si>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</si>
  <si>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</si>
  <si>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</si>
  <si>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</si>
  <si>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</si>
  <si>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</si>
  <si>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</si>
  <si>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</si>
  <si>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</si>
  <si>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</si>
  <si>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</si>
  <si>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</si>
  <si>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</si>
  <si>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</si>
  <si>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</si>
  <si>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</si>
  <si>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</si>
  <si>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</si>
  <si>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</si>
  <si>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</si>
  <si>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</si>
  <si>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</si>
  <si>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</si>
  <si>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</si>
  <si>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</si>
  <si>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</si>
  <si>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</si>
  <si>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</si>
  <si>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</si>
  <si>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</si>
  <si>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</si>
  <si>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</si>
  <si>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</si>
  <si>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</si>
  <si>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</si>
  <si>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</si>
  <si>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</si>
  <si>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</si>
  <si>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</si>
  <si>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</si>
  <si>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</si>
  <si>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</si>
  <si>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</si>
  <si>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</si>
  <si>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</si>
  <si>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</si>
  <si>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</si>
  <si>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</si>
  <si>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</si>
  <si>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</si>
  <si>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</si>
  <si>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</si>
  <si>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</si>
  <si>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</si>
  <si>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</si>
  <si>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</si>
  <si>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</si>
  <si>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</si>
  <si>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</si>
  <si>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</si>
  <si>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</si>
  <si>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</si>
  <si>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</si>
  <si>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</si>
  <si>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</si>
  <si>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</si>
  <si>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</si>
  <si>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</si>
  <si>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</si>
  <si>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</si>
  <si>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</si>
  <si>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</si>
  <si>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</si>
  <si>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</si>
  <si>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</si>
  <si>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</si>
  <si>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</si>
  <si>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</si>
  <si>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</si>
  <si>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</si>
  <si>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</si>
  <si>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</si>
  <si>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</si>
  <si>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</si>
  <si>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</si>
  <si>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</si>
  <si>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</si>
  <si>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</si>
  <si>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</si>
  <si>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</si>
  <si>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</si>
  <si>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</si>
  <si>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</si>
  <si>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</si>
  <si>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</si>
  <si>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</si>
  <si>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</si>
  <si>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</si>
  <si>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</si>
  <si>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</si>
  <si>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</si>
  <si>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</si>
  <si>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</si>
  <si>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</si>
  <si>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</si>
  <si>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</si>
  <si>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</si>
  <si>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</si>
  <si>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</si>
  <si>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</si>
  <si>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</si>
  <si>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</si>
  <si>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</si>
  <si>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</si>
  <si>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</si>
  <si>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</si>
  <si>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</si>
  <si>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</si>
  <si>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</si>
  <si>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</si>
  <si>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</si>
  <si>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</si>
  <si>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</si>
  <si>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</si>
  <si>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</si>
  <si>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</si>
  <si>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</si>
  <si>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</si>
  <si>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</si>
  <si>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</si>
  <si>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</si>
  <si>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</si>
  <si>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</si>
  <si>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</si>
  <si>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</si>
  <si>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</si>
  <si>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</si>
  <si>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</si>
  <si>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</si>
  <si>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</si>
  <si>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</si>
  <si>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</si>
  <si>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</si>
  <si>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</si>
  <si>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</si>
  <si>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</si>
  <si>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</si>
  <si>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</si>
  <si>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</si>
  <si>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</si>
  <si>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</si>
  <si>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</si>
  <si>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</si>
  <si>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</si>
  <si>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</si>
  <si>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</si>
  <si>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</si>
  <si>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</si>
  <si>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</si>
  <si>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</si>
  <si>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</si>
  <si>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</si>
  <si>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</si>
  <si>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</si>
  <si>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</si>
  <si>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</si>
  <si>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</si>
  <si>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</si>
  <si>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</si>
  <si>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</si>
  <si>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</si>
  <si>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</si>
  <si>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</si>
  <si>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</si>
  <si>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</si>
  <si>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</si>
  <si>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</si>
  <si>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</si>
  <si>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</si>
  <si>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</si>
  <si>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</si>
  <si>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</si>
  <si>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</si>
  <si>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</si>
  <si>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</si>
  <si>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</si>
  <si>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</si>
  <si>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</si>
  <si>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</si>
  <si>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</si>
  <si>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</si>
  <si>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</si>
  <si>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</si>
  <si>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</si>
  <si>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</si>
  <si>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</si>
  <si>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</si>
  <si>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</si>
  <si>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</si>
  <si>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</si>
  <si>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</si>
  <si>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</si>
  <si>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</si>
  <si>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</si>
  <si>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</si>
  <si>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</si>
  <si>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</si>
  <si>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</si>
  <si>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</si>
  <si>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</si>
  <si>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</si>
  <si>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</si>
  <si>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</si>
  <si>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</si>
  <si>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</si>
  <si>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</si>
  <si>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</si>
  <si>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</si>
  <si>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</si>
  <si>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</si>
  <si>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</si>
  <si>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</si>
  <si>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</si>
  <si>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</si>
  <si>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</si>
  <si>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</si>
  <si>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</si>
  <si>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</si>
  <si>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</si>
  <si>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</si>
  <si>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</si>
  <si>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</si>
  <si>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</si>
  <si>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</si>
  <si>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</si>
  <si>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</si>
  <si>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</si>
  <si>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</si>
  <si>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</si>
  <si>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</si>
  <si>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</si>
  <si>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</si>
  <si>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</si>
  <si>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</si>
  <si>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</si>
  <si>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</si>
  <si>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</si>
  <si>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</si>
  <si>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</si>
  <si>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</si>
  <si>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</si>
  <si>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</si>
  <si>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</si>
  <si>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</si>
  <si>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</si>
  <si>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</si>
  <si>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</si>
  <si>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</si>
  <si>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</si>
  <si>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</si>
  <si>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</si>
  <si>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</si>
  <si>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</si>
  <si>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</si>
  <si>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</si>
  <si>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</si>
  <si>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</si>
  <si>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</si>
  <si>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</si>
  <si>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</si>
  <si>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</si>
  <si>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</si>
  <si>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</si>
  <si>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</si>
  <si>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</si>
  <si>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</si>
  <si>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</si>
  <si>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</si>
  <si>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</si>
  <si>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</si>
  <si>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</si>
  <si>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</si>
  <si>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</si>
  <si>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</si>
  <si>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</si>
  <si>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</si>
  <si>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</si>
  <si>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</si>
  <si>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</si>
  <si>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</si>
  <si>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</si>
  <si>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</si>
  <si>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</si>
  <si>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</si>
  <si>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</si>
  <si>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</si>
  <si>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</si>
  <si>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</si>
  <si>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</si>
  <si>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</si>
  <si>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</si>
  <si>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</si>
  <si>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</si>
  <si>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</si>
  <si>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</si>
  <si>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</si>
  <si>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</si>
  <si>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</si>
  <si>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</si>
  <si>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</si>
  <si>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</si>
  <si>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</si>
  <si>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</si>
  <si>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</si>
  <si>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</si>
  <si>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</si>
  <si>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</si>
  <si>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</si>
  <si>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</si>
  <si>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</si>
  <si>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</si>
  <si>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</si>
  <si>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</si>
  <si>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</si>
  <si>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</si>
  <si>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</si>
  <si>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</si>
  <si>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</si>
  <si>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</si>
  <si>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</si>
  <si>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</si>
  <si>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</si>
  <si>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</si>
  <si>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</si>
  <si>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</si>
  <si>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</si>
  <si>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</si>
  <si>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</si>
  <si>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</si>
  <si>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</si>
  <si>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</si>
  <si>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</si>
  <si>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</si>
  <si>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</si>
  <si>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</si>
  <si>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</si>
  <si>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</si>
  <si>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</si>
  <si>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</si>
  <si>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</si>
  <si>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</si>
  <si>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</si>
  <si>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</si>
  <si>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</si>
  <si>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</si>
  <si>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</si>
  <si>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</si>
  <si>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</si>
  <si>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</si>
  <si>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</si>
  <si>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</si>
  <si>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</si>
  <si>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</si>
  <si>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</si>
  <si>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</si>
  <si>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</si>
  <si>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</si>
  <si>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</si>
  <si>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</si>
  <si>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</si>
  <si>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</si>
  <si>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</si>
  <si>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</si>
  <si>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</si>
  <si>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</si>
  <si>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</si>
  <si>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</si>
  <si>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</si>
  <si>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</si>
  <si>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</si>
  <si>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</si>
  <si>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</si>
  <si>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</si>
  <si>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</si>
  <si>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</si>
  <si>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</si>
  <si>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</si>
  <si>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</si>
  <si>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</si>
  <si>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</si>
  <si>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</si>
  <si>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</si>
  <si>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</si>
  <si>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</si>
  <si>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</si>
  <si>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</si>
  <si>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</si>
  <si>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</si>
  <si>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</si>
  <si>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</si>
  <si>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</si>
  <si>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</si>
  <si>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</si>
  <si>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</si>
  <si>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</si>
  <si>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</si>
  <si>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</si>
  <si>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</si>
  <si>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</si>
  <si>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</si>
  <si>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</si>
  <si>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</si>
  <si>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</si>
  <si>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</si>
  <si>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</si>
  <si>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</si>
  <si>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</si>
  <si>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</si>
  <si>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</si>
  <si>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</si>
  <si>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</si>
  <si>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</si>
  <si>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</si>
  <si>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</si>
  <si>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</si>
  <si>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</si>
  <si>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</si>
  <si>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</si>
  <si>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</si>
  <si>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</si>
  <si>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</si>
  <si>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</si>
  <si>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</si>
  <si>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</si>
  <si>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</si>
  <si>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</si>
  <si>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</si>
  <si>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</si>
  <si>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</si>
  <si>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</si>
  <si>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</si>
  <si>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</si>
  <si>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</si>
  <si>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</si>
  <si>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</si>
  <si>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</si>
  <si>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</si>
  <si>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</si>
  <si>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</si>
  <si>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</si>
  <si>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</si>
  <si>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</si>
  <si>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</si>
  <si>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</si>
  <si>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</si>
  <si>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</si>
  <si>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</si>
  <si>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</si>
  <si>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</si>
  <si>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</si>
  <si>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</si>
  <si>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</si>
  <si>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</si>
  <si>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</si>
  <si>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</si>
  <si>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</si>
  <si>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</si>
  <si>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</si>
  <si>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</si>
  <si>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</si>
  <si>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</si>
  <si>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</si>
  <si>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</si>
  <si>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</si>
  <si>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</si>
  <si>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</si>
  <si>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</si>
  <si>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</si>
  <si>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</si>
  <si>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</si>
  <si>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</si>
  <si>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</si>
  <si>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</si>
  <si>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</si>
  <si>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</si>
  <si>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</si>
  <si>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</si>
  <si>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</si>
  <si>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</si>
  <si>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</si>
  <si>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</si>
  <si>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</si>
  <si>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</si>
  <si>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</si>
  <si>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</si>
  <si>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</si>
  <si>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</si>
  <si>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</si>
  <si>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</si>
  <si>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</si>
  <si>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</si>
  <si>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</si>
  <si>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</si>
  <si>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</si>
  <si>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</si>
  <si>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</si>
  <si>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</si>
  <si>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</si>
  <si>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</si>
  <si>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</si>
  <si>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</si>
  <si>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</si>
  <si>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</si>
  <si>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</si>
  <si>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</si>
  <si>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</si>
  <si>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</si>
  <si>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</si>
  <si>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</si>
  <si>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</si>
  <si>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</si>
  <si>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</si>
  <si>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</si>
  <si>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</si>
  <si>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</si>
  <si>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</si>
  <si>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</si>
  <si>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</si>
  <si>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</si>
  <si>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</si>
  <si>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</si>
  <si>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</si>
  <si>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</si>
  <si>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</si>
  <si>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</si>
  <si>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</si>
  <si>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</si>
  <si>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</si>
  <si>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</si>
  <si>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</si>
  <si>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</si>
  <si>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</si>
  <si>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</si>
  <si>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</si>
  <si>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</si>
  <si>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</si>
  <si>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</si>
  <si>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</si>
  <si>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</si>
  <si>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</si>
  <si>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</si>
  <si>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</si>
  <si>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</si>
  <si>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</si>
  <si>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</si>
  <si>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</si>
  <si>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</si>
  <si>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</si>
  <si>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</si>
  <si>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</si>
  <si>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</si>
  <si>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</si>
  <si>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</si>
  <si>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</si>
  <si>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</si>
  <si>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</si>
  <si>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</si>
  <si>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</si>
  <si>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</si>
  <si>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</si>
  <si>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</si>
  <si>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</si>
  <si>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</si>
  <si>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</si>
  <si>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</si>
  <si>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</si>
  <si>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</si>
  <si>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</si>
  <si>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</si>
  <si>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</si>
  <si>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</si>
  <si>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</si>
  <si>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</si>
  <si>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</si>
  <si>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</si>
  <si>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</si>
  <si>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</si>
  <si>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</si>
  <si>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</si>
  <si>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</si>
  <si>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</si>
  <si>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</si>
  <si>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</si>
  <si>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</si>
  <si>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</si>
  <si>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</si>
  <si>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</si>
  <si>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</si>
  <si>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</si>
  <si>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</si>
  <si>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</si>
  <si>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</si>
  <si>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</si>
  <si>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</si>
  <si>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</si>
  <si>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</si>
  <si>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</si>
  <si>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</si>
  <si>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</si>
  <si>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</si>
  <si>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</si>
  <si>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</si>
  <si>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</si>
  <si>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</si>
  <si>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</si>
  <si>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</si>
  <si>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</si>
  <si>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</si>
  <si>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</si>
  <si>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</si>
  <si>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</si>
  <si>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</si>
  <si>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</si>
  <si>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</si>
  <si>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</si>
  <si>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</si>
  <si>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</si>
  <si>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</si>
  <si>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</si>
  <si>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</si>
  <si>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</si>
  <si>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</si>
  <si>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</si>
  <si>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</si>
  <si>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</si>
  <si>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</si>
  <si>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</si>
  <si>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</si>
  <si>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</si>
  <si>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</si>
  <si>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</si>
  <si>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</si>
  <si>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</si>
  <si>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</si>
  <si>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</si>
  <si>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</si>
  <si>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</si>
  <si>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</si>
  <si>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</si>
  <si>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</si>
  <si>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</si>
  <si>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</si>
  <si>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</si>
  <si>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</si>
  <si>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</si>
  <si>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</si>
  <si>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</si>
  <si>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</si>
  <si>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</si>
  <si>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</si>
  <si>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</si>
  <si>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</si>
  <si>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</si>
  <si>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</si>
  <si>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</si>
  <si>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</si>
  <si>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</si>
  <si>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</si>
  <si>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</si>
  <si>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</si>
  <si>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</si>
  <si>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</si>
  <si>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</si>
  <si>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</si>
  <si>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</si>
  <si>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</si>
  <si>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</si>
  <si>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</si>
  <si>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</si>
  <si>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</si>
  <si>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</si>
  <si>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</si>
  <si>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</si>
  <si>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</si>
  <si>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</si>
  <si>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</si>
  <si>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</si>
  <si>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</si>
  <si>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</si>
  <si>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</si>
  <si>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</si>
  <si>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</si>
  <si>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</si>
  <si>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</si>
  <si>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</si>
  <si>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</si>
  <si>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</si>
  <si>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</si>
  <si>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</si>
  <si>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</si>
  <si>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</si>
  <si>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</si>
  <si>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</si>
  <si>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</si>
  <si>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</si>
  <si>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</si>
  <si>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</si>
  <si>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</si>
  <si>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</si>
  <si>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</si>
  <si>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</si>
  <si>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</si>
  <si>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</si>
  <si>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</si>
  <si>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</si>
  <si>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</si>
  <si>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</si>
  <si>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</si>
  <si>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</si>
  <si>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</si>
  <si>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</si>
  <si>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</si>
  <si>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</si>
  <si>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</si>
  <si>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</si>
  <si>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</si>
  <si>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</si>
  <si>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</si>
  <si>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</si>
  <si>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</si>
  <si>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</si>
  <si>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</si>
  <si>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</si>
  <si>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</si>
  <si>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</si>
  <si>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</si>
  <si>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</si>
  <si>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</si>
  <si>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</si>
  <si>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</si>
  <si>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</si>
  <si>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</si>
  <si>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</si>
  <si>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</si>
  <si>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</si>
  <si>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</si>
  <si>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</si>
  <si>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</si>
  <si>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</si>
  <si>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</si>
  <si>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</si>
  <si>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</si>
  <si>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</si>
  <si>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</si>
  <si>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</si>
  <si>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</si>
  <si>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</si>
  <si>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</si>
  <si>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</si>
  <si>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</si>
  <si>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</si>
  <si>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</si>
  <si>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</si>
  <si>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</si>
  <si>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</si>
  <si>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</si>
  <si>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</si>
  <si>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</si>
  <si>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</si>
  <si>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</si>
  <si>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</si>
  <si>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</si>
  <si>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</si>
  <si>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</si>
  <si>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</si>
  <si>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</si>
  <si>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</si>
  <si>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</si>
  <si>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</si>
  <si>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</si>
  <si>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</si>
  <si>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</si>
  <si>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</si>
  <si>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</si>
  <si>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</si>
  <si>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</si>
  <si>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</si>
  <si>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</si>
  <si>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</si>
  <si>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</si>
  <si>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</si>
  <si>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</si>
  <si>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</si>
  <si>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</si>
  <si>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</si>
  <si>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</si>
  <si>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</si>
  <si>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</si>
  <si>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</si>
  <si>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</si>
  <si>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</si>
  <si>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</si>
  <si>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</si>
  <si>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</si>
  <si>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</si>
  <si>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</si>
  <si>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</si>
  <si>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</si>
  <si>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</si>
  <si>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</si>
  <si>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</si>
  <si>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</si>
  <si>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</si>
  <si>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</si>
  <si>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</si>
  <si>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</si>
  <si>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</si>
  <si>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</si>
  <si>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</si>
  <si>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</si>
  <si>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</si>
  <si>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</si>
  <si>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</si>
  <si>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</si>
  <si>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</si>
  <si>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</si>
  <si>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</si>
  <si>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</si>
  <si>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</si>
  <si>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</si>
  <si>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</si>
  <si>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</si>
  <si>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</si>
  <si>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</si>
  <si>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</si>
  <si>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</si>
  <si>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</si>
  <si>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</si>
  <si>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</si>
  <si>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</si>
  <si>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</si>
  <si>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</si>
  <si>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</si>
  <si>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</si>
  <si>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</si>
  <si>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</si>
  <si>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</si>
  <si>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</si>
  <si>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</si>
  <si>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</si>
  <si>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</si>
  <si>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</si>
  <si>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</si>
  <si>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</si>
  <si>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</si>
  <si>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</si>
  <si>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</si>
  <si>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</si>
  <si>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</si>
  <si>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</si>
  <si>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</si>
  <si>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</si>
  <si>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</si>
  <si>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</si>
  <si>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</si>
  <si>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</si>
  <si>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</si>
  <si>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</si>
  <si>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</si>
  <si>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</si>
  <si>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</si>
  <si>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</si>
  <si>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</si>
  <si>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</si>
  <si>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</si>
  <si>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</si>
  <si>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</si>
  <si>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</si>
  <si>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</si>
  <si>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</si>
  <si>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</si>
  <si>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</si>
  <si>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</si>
  <si>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</si>
  <si>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</si>
  <si>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</si>
  <si>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</si>
  <si>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</si>
  <si>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</si>
  <si>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</si>
  <si>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</si>
  <si>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</si>
  <si>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</si>
  <si>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</si>
  <si>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</si>
  <si>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</si>
  <si>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</si>
  <si>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</si>
  <si>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</si>
  <si>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</si>
  <si>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</si>
  <si>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</si>
  <si>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</si>
  <si>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</si>
  <si>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</si>
  <si>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</si>
  <si>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</si>
  <si>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</si>
  <si>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</si>
  <si>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</si>
  <si>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</si>
  <si>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</si>
  <si>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</si>
  <si>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</si>
  <si>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</si>
  <si>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</si>
  <si>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</si>
  <si>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</si>
  <si>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</si>
  <si>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</si>
  <si>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</si>
  <si>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</si>
  <si>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</si>
  <si>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</si>
  <si>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</si>
  <si>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</si>
  <si>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</si>
  <si>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</si>
  <si>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</si>
  <si>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</si>
  <si>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</si>
  <si>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</si>
  <si>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</si>
  <si>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</si>
  <si>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</si>
  <si>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</si>
  <si>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</si>
  <si>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</si>
  <si>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</si>
  <si>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</si>
  <si>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</si>
  <si>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</si>
  <si>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</si>
  <si>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</si>
  <si>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</si>
  <si>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</si>
  <si>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</si>
  <si>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</si>
  <si>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</si>
  <si>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</si>
  <si>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</si>
  <si>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</si>
  <si>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</si>
  <si>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</si>
  <si>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</si>
  <si>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</si>
  <si>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</si>
  <si>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</si>
  <si>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</si>
  <si>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</si>
  <si>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</si>
  <si>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</si>
  <si>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</si>
  <si>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</si>
  <si>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</si>
  <si>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</si>
  <si>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</si>
  <si>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</si>
  <si>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</si>
  <si>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</si>
  <si>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</si>
  <si>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</si>
  <si>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</si>
  <si>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</si>
  <si>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</si>
  <si>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</si>
  <si>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</si>
  <si>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</si>
  <si>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</si>
  <si>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</si>
  <si>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</si>
  <si>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</si>
  <si>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</si>
  <si>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</si>
  <si>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</si>
  <si>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</si>
  <si>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</si>
  <si>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</si>
  <si>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</si>
  <si>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</si>
  <si>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</si>
  <si>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</si>
  <si>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</si>
  <si>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</si>
  <si>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</si>
  <si>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</si>
  <si>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</si>
  <si>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</si>
  <si>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</si>
  <si>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</si>
  <si>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</si>
  <si>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</si>
  <si>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</si>
  <si>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</si>
  <si>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</si>
  <si>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</si>
  <si>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</si>
  <si>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</si>
  <si>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</si>
  <si>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</si>
  <si>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</si>
  <si>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</si>
  <si>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</si>
  <si>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</si>
  <si>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</si>
  <si>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</si>
  <si>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</si>
  <si>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</si>
  <si>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</si>
  <si>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</si>
  <si>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</si>
  <si>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</si>
  <si>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</si>
  <si>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</si>
  <si>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</si>
  <si>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</si>
  <si>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</si>
  <si>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</si>
  <si>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</si>
  <si>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</si>
  <si>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</si>
  <si>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</si>
  <si>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</si>
  <si>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</si>
  <si>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</si>
  <si>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</si>
  <si>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</si>
  <si>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</si>
  <si>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</si>
  <si>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</si>
  <si>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</si>
  <si>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</si>
  <si>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</si>
  <si>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</si>
  <si>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</si>
  <si>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</si>
  <si>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</si>
  <si>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</si>
  <si>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</si>
  <si>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</si>
  <si>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</si>
  <si>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</si>
  <si>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</si>
  <si>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</si>
  <si>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</si>
  <si>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</si>
  <si>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</si>
  <si>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</si>
  <si>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</si>
  <si>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</si>
  <si>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</si>
  <si>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</si>
  <si>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</si>
  <si>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</si>
  <si>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</si>
  <si>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</si>
  <si>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</si>
  <si>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</si>
  <si>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</si>
  <si>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</si>
  <si>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</si>
  <si>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</si>
  <si>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</si>
  <si>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</si>
  <si>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</si>
  <si>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</si>
  <si>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</si>
  <si>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</si>
  <si>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</si>
  <si>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</si>
  <si>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</si>
  <si>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</si>
  <si>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</si>
  <si>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</si>
  <si>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</si>
  <si>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</si>
  <si>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</si>
  <si>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</si>
  <si>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</si>
  <si>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</si>
  <si>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</si>
  <si>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</si>
  <si>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</si>
  <si>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</si>
  <si>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</si>
  <si>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</si>
  <si>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</si>
  <si>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</si>
  <si>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</si>
  <si>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</si>
  <si>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</si>
  <si>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</si>
  <si>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</si>
  <si>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</si>
  <si>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</si>
  <si>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</si>
  <si>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</si>
  <si>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</si>
  <si>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</si>
  <si>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</si>
  <si>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</si>
  <si>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</si>
  <si>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</si>
  <si>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</si>
  <si>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</si>
  <si>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</si>
  <si>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</si>
  <si>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</si>
  <si>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</si>
  <si>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</si>
  <si>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</si>
  <si>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</si>
  <si>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</si>
  <si>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</si>
  <si>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</si>
  <si>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</si>
  <si>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</si>
  <si>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</si>
  <si>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</si>
  <si>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</si>
  <si>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</si>
  <si>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</si>
  <si>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</si>
  <si>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</si>
  <si>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</si>
  <si>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</si>
  <si>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</si>
  <si>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</si>
  <si>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</si>
  <si>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</si>
  <si>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</si>
  <si>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</si>
  <si>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</si>
  <si>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</si>
  <si>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</si>
  <si>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</si>
  <si>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</si>
  <si>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</si>
  <si>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</si>
  <si>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</si>
  <si>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</si>
  <si>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</si>
  <si>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</si>
  <si>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</si>
  <si>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</si>
  <si>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</si>
  <si>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</si>
  <si>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</si>
  <si>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</si>
  <si>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</si>
  <si>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</si>
  <si>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</si>
  <si>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</si>
  <si>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</si>
  <si>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</si>
  <si>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</si>
  <si>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</si>
  <si>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</si>
  <si>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</si>
  <si>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</si>
  <si>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</si>
  <si>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</si>
  <si>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</si>
  <si>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</si>
  <si>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</si>
  <si>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</si>
  <si>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</si>
  <si>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</si>
  <si>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</si>
  <si>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</si>
  <si>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</si>
  <si>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</si>
  <si>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</si>
  <si>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</si>
  <si>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</si>
  <si>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</si>
  <si>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</si>
  <si>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</si>
  <si>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</si>
  <si>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</si>
  <si>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</si>
  <si>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</si>
  <si>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</si>
  <si>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</si>
  <si>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</si>
  <si>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</si>
  <si>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</si>
  <si>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</si>
  <si>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</si>
  <si>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</si>
  <si>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</si>
  <si>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</si>
  <si>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</si>
  <si>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</si>
  <si>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</si>
  <si>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</si>
  <si>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</si>
  <si>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</si>
  <si>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</si>
  <si>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</si>
  <si>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</si>
  <si>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</si>
  <si>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</si>
  <si>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</si>
  <si>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</si>
  <si>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</si>
  <si>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</si>
  <si>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</si>
  <si>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</si>
  <si>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</si>
  <si>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</si>
  <si>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</si>
  <si>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</si>
  <si>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</si>
  <si>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</si>
  <si>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</si>
  <si>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</si>
  <si>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</si>
  <si>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</si>
  <si>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</si>
  <si>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</si>
  <si>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</si>
  <si>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</si>
  <si>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</si>
  <si>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</si>
  <si>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</si>
  <si>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</si>
  <si>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</si>
  <si>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</si>
  <si>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</si>
  <si>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</si>
  <si>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</si>
  <si>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</si>
  <si>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</si>
  <si>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</si>
  <si>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</si>
  <si>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</si>
  <si>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</si>
  <si>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</si>
  <si>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</si>
  <si>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</si>
  <si>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</si>
  <si>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</si>
  <si>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</si>
  <si>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</si>
  <si>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</si>
  <si>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</si>
  <si>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</si>
  <si>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</si>
  <si>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</si>
  <si>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</si>
  <si>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</si>
  <si>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</si>
  <si>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</si>
  <si>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</si>
  <si>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</si>
  <si>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</si>
  <si>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</si>
  <si>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</si>
  <si>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</si>
  <si>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</si>
  <si>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</si>
  <si>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</si>
  <si>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</si>
  <si>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</si>
  <si>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</si>
  <si>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</si>
  <si>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</si>
  <si>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</si>
  <si>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</si>
  <si>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</si>
  <si>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</si>
  <si>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</si>
  <si>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</si>
  <si>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</si>
  <si>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</si>
  <si>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</si>
  <si>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</si>
  <si>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</si>
  <si>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</si>
  <si>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</si>
  <si>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</si>
  <si>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</si>
  <si>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</si>
  <si>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</si>
  <si>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</si>
  <si>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</si>
  <si>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</si>
  <si>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</si>
  <si>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</si>
  <si>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</si>
  <si>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</si>
  <si>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</si>
  <si>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</si>
  <si>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</si>
  <si>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</si>
  <si>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</si>
  <si>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</si>
  <si>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</si>
  <si>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</si>
  <si>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</si>
  <si>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</si>
  <si>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</si>
  <si>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</si>
  <si>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</si>
  <si>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</si>
  <si>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</si>
  <si>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</si>
  <si>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</si>
  <si>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</si>
  <si>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</si>
  <si>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</si>
  <si>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</si>
  <si>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</si>
  <si>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</si>
  <si>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</si>
  <si>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</si>
  <si>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</si>
  <si>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</si>
  <si>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</si>
  <si>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</si>
  <si>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</si>
  <si>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</si>
  <si>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</si>
  <si>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</si>
  <si>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</si>
  <si>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</si>
  <si>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</si>
  <si>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</si>
  <si>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</si>
  <si>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</si>
  <si>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</si>
  <si>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</si>
  <si>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</si>
  <si>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</si>
  <si>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</si>
  <si>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</si>
  <si>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</si>
  <si>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</si>
  <si>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</si>
  <si>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</si>
  <si>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</si>
  <si>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</si>
  <si>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</si>
  <si>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</si>
  <si>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</si>
  <si>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</si>
  <si>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</si>
  <si>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</si>
  <si>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</si>
  <si>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</si>
  <si>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</si>
  <si>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</si>
  <si>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</si>
  <si>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</si>
  <si>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</si>
  <si>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</si>
  <si>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</si>
  <si>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</si>
  <si>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</si>
  <si>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</si>
  <si>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</si>
  <si>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</si>
  <si>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</si>
  <si>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</si>
  <si>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</si>
  <si>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</si>
  <si>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</si>
  <si>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</si>
  <si>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</si>
  <si>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</si>
  <si>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</si>
  <si>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</si>
  <si>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</si>
  <si>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</si>
  <si>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</si>
  <si>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</si>
  <si>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</si>
  <si>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</si>
  <si>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</si>
  <si>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</si>
  <si>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</si>
  <si>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</si>
  <si>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</si>
  <si>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</si>
  <si>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</si>
  <si>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</si>
  <si>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</si>
  <si>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</si>
  <si>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</si>
  <si>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</si>
  <si>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</si>
  <si>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</si>
  <si>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</si>
  <si>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</si>
  <si>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</si>
  <si>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</si>
  <si>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</si>
  <si>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</si>
  <si>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</si>
  <si>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</si>
  <si>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</si>
  <si>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</si>
  <si>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</si>
  <si>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</si>
  <si>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</si>
  <si>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</si>
  <si>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</si>
  <si>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</si>
  <si>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</si>
  <si>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</si>
  <si>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</si>
  <si>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</si>
  <si>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</si>
  <si>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</si>
  <si>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</si>
  <si>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</si>
  <si>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</si>
  <si>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</si>
  <si>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</si>
  <si>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</si>
  <si>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</si>
  <si>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</si>
  <si>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</si>
  <si>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</si>
  <si>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</si>
  <si>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</si>
  <si>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</si>
  <si>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</si>
  <si>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</si>
  <si>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</si>
  <si>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</si>
  <si>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</si>
  <si>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</si>
  <si>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</si>
  <si>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</si>
  <si>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</si>
  <si>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</si>
  <si>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</si>
  <si>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</si>
  <si>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</si>
  <si>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</si>
  <si>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</si>
  <si>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</si>
  <si>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</si>
  <si>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</si>
  <si>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</si>
  <si>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</si>
  <si>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</si>
  <si>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</si>
  <si>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</si>
  <si>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</si>
  <si>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</si>
  <si>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</si>
  <si>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</si>
  <si>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</si>
  <si>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</si>
  <si>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</si>
  <si>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</si>
  <si>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</si>
  <si>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</si>
  <si>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</si>
  <si>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</si>
  <si>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</si>
  <si>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</si>
  <si>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</si>
  <si>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</si>
  <si>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</si>
  <si>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</si>
  <si>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</si>
  <si>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</si>
  <si>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</si>
  <si>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</si>
  <si>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</si>
  <si>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</si>
  <si>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</si>
  <si>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</si>
  <si>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</si>
  <si>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</si>
  <si>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</si>
  <si>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</si>
  <si>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</si>
  <si>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</si>
  <si>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</si>
  <si>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</si>
  <si>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</si>
  <si>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</si>
  <si>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</si>
  <si>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</si>
  <si>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</si>
  <si>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</si>
  <si>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</si>
  <si>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</si>
  <si>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</si>
  <si>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</si>
  <si>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</si>
  <si>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</si>
  <si>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</si>
  <si>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</si>
  <si>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</si>
  <si>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</si>
  <si>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</si>
  <si>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</si>
  <si>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</si>
  <si>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</si>
  <si>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</si>
  <si>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</si>
  <si>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</si>
  <si>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</si>
  <si>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</si>
  <si>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</si>
  <si>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</si>
  <si>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</si>
  <si>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</si>
  <si>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</si>
  <si>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</si>
  <si>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</si>
  <si>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</si>
  <si>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</si>
  <si>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</si>
  <si>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</si>
  <si>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</si>
  <si>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</si>
  <si>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</si>
  <si>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</si>
  <si>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</si>
  <si>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</si>
  <si>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</si>
  <si>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</si>
  <si>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</si>
  <si>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</si>
  <si>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</si>
  <si>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</si>
  <si>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</si>
  <si>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</si>
  <si>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</si>
  <si>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</si>
  <si>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</si>
  <si>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</si>
  <si>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</si>
  <si>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</si>
  <si>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</si>
  <si>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</si>
  <si>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</si>
  <si>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</si>
  <si>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</si>
  <si>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</si>
  <si>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</si>
  <si>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</si>
  <si>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</si>
  <si>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</si>
  <si>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</si>
  <si>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</si>
  <si>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</si>
  <si>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</si>
  <si>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</si>
  <si>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</si>
  <si>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</si>
  <si>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</si>
  <si>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</si>
  <si>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</si>
  <si>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</si>
  <si>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</si>
  <si>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</si>
  <si>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</si>
  <si>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</si>
  <si>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</si>
  <si>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</si>
  <si>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</si>
  <si>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</si>
  <si>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</si>
  <si>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</si>
  <si>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</si>
  <si>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</si>
  <si>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</si>
  <si>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</si>
  <si>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</si>
  <si>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</si>
  <si>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</si>
  <si>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</si>
  <si>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</si>
  <si>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</si>
  <si>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</si>
  <si>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</si>
  <si>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</si>
  <si>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</si>
  <si>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</si>
  <si>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</si>
  <si>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</si>
  <si>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</si>
  <si>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</si>
  <si>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</si>
  <si>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</si>
  <si>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</si>
  <si>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</si>
  <si>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</si>
  <si>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</si>
  <si>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</si>
  <si>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</si>
  <si>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</si>
  <si>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</si>
  <si>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</si>
  <si>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</si>
  <si>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</si>
  <si>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</si>
  <si>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</si>
  <si>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</si>
  <si>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</si>
  <si>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</si>
  <si>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</si>
  <si>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</si>
  <si>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</si>
  <si>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</si>
  <si>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</si>
  <si>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</si>
  <si>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</si>
  <si>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</si>
  <si>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</si>
  <si>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</si>
  <si>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</si>
  <si>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</si>
  <si>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</si>
  <si>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</si>
  <si>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</si>
  <si>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</si>
  <si>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</si>
  <si>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</si>
  <si>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</si>
  <si>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</si>
  <si>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</si>
  <si>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</si>
  <si>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</si>
  <si>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</si>
  <si>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</si>
  <si>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</si>
  <si>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</si>
  <si>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</si>
  <si>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</si>
  <si>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</si>
  <si>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</si>
  <si>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</si>
  <si>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</si>
  <si>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</si>
  <si>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</si>
  <si>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</si>
  <si>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</si>
  <si>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</si>
  <si>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</si>
  <si>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</si>
  <si>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</si>
  <si>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</si>
  <si>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</si>
  <si>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</si>
  <si>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</si>
  <si>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</si>
  <si>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</si>
  <si>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</si>
  <si>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</si>
  <si>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</si>
  <si>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</si>
  <si>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</si>
  <si>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</si>
  <si>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</si>
  <si>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</si>
  <si>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</si>
  <si>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</si>
  <si>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</si>
  <si>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</si>
  <si>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</si>
  <si>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</si>
  <si>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</si>
  <si>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</si>
  <si>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</si>
  <si>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</si>
  <si>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</si>
  <si>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</si>
  <si>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</si>
  <si>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</si>
  <si>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</si>
  <si>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</si>
  <si>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</si>
  <si>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</si>
  <si>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</si>
  <si>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</si>
  <si>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</si>
  <si>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</si>
  <si>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</si>
  <si>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</si>
  <si>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</si>
  <si>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</si>
  <si>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</si>
  <si>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</si>
  <si>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</si>
  <si>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</si>
  <si>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</si>
  <si>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</si>
  <si>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</si>
  <si>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</si>
  <si>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</si>
  <si>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</si>
  <si>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</si>
  <si>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</si>
  <si>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</si>
  <si>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</si>
  <si>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</si>
  <si>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</si>
  <si>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</si>
  <si>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</si>
  <si>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</si>
  <si>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</si>
  <si>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</si>
  <si>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</si>
  <si>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</si>
  <si>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</si>
  <si>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</si>
  <si>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</si>
  <si>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</si>
  <si>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</si>
  <si>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</si>
  <si>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</si>
  <si>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</si>
  <si>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</si>
  <si>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</si>
  <si>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</si>
  <si>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</si>
  <si>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</si>
  <si>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</si>
  <si>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</si>
  <si>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</si>
  <si>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</si>
  <si>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</si>
  <si>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</si>
  <si>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</si>
  <si>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</si>
  <si>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</si>
  <si>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</si>
  <si>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</si>
  <si>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</si>
  <si>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</si>
  <si>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</si>
  <si>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</si>
  <si>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</si>
  <si>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</si>
  <si>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</si>
  <si>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</si>
  <si>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</si>
  <si>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</si>
  <si>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</si>
  <si>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</si>
  <si>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</si>
  <si>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</si>
  <si>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</si>
  <si>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</si>
  <si>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</si>
  <si>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</si>
  <si>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</si>
  <si>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</si>
  <si>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</si>
  <si>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</si>
  <si>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</si>
  <si>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</si>
  <si>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</si>
  <si>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</si>
  <si>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</si>
  <si>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</si>
  <si>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</si>
  <si>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</si>
  <si>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</si>
  <si>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</si>
  <si>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</si>
  <si>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</si>
  <si>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</si>
  <si>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</si>
  <si>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</si>
  <si>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</si>
  <si>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</si>
  <si>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</si>
  <si>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</si>
  <si>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</si>
  <si>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</si>
  <si>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</si>
  <si>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</si>
  <si>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</si>
  <si>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</si>
  <si>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</si>
  <si>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</si>
  <si>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</si>
  <si>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</si>
  <si>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</si>
  <si>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</si>
  <si>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</si>
  <si>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</si>
  <si>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</si>
  <si>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</si>
  <si>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</si>
  <si>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</si>
  <si>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</si>
  <si>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</si>
  <si>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</si>
  <si>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</si>
  <si>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</si>
  <si>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</si>
  <si>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</si>
  <si>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</si>
  <si>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</si>
  <si>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</si>
  <si>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</si>
  <si>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</si>
  <si>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</si>
  <si>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</si>
  <si>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</si>
  <si>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</si>
  <si>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</si>
  <si>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</si>
  <si>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</si>
  <si>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</si>
  <si>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</si>
  <si>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</si>
  <si>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</si>
  <si>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</si>
  <si>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</si>
  <si>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</si>
  <si>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</si>
  <si>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</si>
  <si>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</si>
  <si>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</si>
  <si>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</si>
  <si>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</si>
  <si>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</si>
  <si>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</si>
  <si>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</si>
  <si>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</si>
  <si>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</si>
  <si>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</si>
  <si>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</si>
  <si>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</si>
  <si>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</si>
  <si>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</si>
  <si>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</si>
  <si>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</si>
  <si>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</si>
  <si>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</si>
  <si>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</si>
  <si>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</si>
  <si>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</si>
  <si>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</si>
  <si>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</si>
  <si>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</si>
  <si>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</si>
  <si>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</si>
  <si>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</si>
  <si>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</si>
  <si>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</si>
  <si>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</si>
  <si>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</si>
  <si>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</si>
  <si>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</si>
  <si>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</si>
  <si>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</si>
  <si>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</si>
  <si>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</si>
  <si>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</si>
  <si>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</si>
  <si>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</si>
  <si>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</si>
  <si>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</si>
  <si>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</si>
  <si>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</si>
  <si>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</si>
  <si>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</si>
  <si>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</si>
  <si>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</si>
  <si>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</si>
  <si>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</si>
  <si>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</si>
  <si>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</si>
  <si>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</si>
  <si>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</si>
  <si>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</si>
  <si>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</si>
  <si>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</si>
  <si>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</si>
  <si>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</si>
  <si>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</si>
  <si>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</si>
  <si>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</si>
  <si>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</si>
  <si>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</si>
  <si>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</si>
  <si>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</si>
  <si>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</si>
  <si>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</si>
  <si>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</si>
  <si>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</si>
  <si>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</si>
  <si>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</si>
  <si>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</si>
  <si>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</si>
  <si>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</si>
  <si>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</si>
  <si>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</si>
  <si>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</si>
  <si>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</si>
  <si>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</si>
  <si>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</si>
  <si>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</si>
  <si>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</si>
  <si>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</si>
  <si>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</si>
  <si>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</si>
  <si>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</si>
  <si>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</si>
  <si>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</si>
  <si>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</si>
  <si>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</si>
  <si>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</si>
  <si>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</si>
  <si>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</si>
  <si>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</si>
  <si>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</si>
  <si>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</si>
  <si>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</si>
  <si>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</si>
  <si>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</si>
  <si>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</si>
  <si>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</si>
  <si>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</si>
  <si>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</si>
  <si>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</si>
  <si>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</si>
  <si>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</si>
  <si>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</si>
  <si>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</si>
  <si>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</si>
  <si>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</si>
  <si>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</si>
  <si>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</si>
  <si>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</si>
  <si>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</si>
  <si>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</si>
  <si>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</si>
  <si>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</si>
  <si>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</si>
  <si>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</si>
  <si>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</si>
  <si>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</si>
  <si>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</si>
  <si>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</si>
  <si>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</si>
  <si>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</si>
  <si>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</si>
  <si>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</si>
  <si>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</si>
  <si>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</si>
  <si>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</si>
  <si>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</si>
  <si>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</si>
  <si>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</si>
  <si>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</si>
  <si>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</si>
  <si>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</si>
  <si>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</si>
  <si>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</si>
  <si>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</si>
  <si>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</si>
  <si>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</si>
  <si>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</si>
  <si>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</si>
  <si>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</si>
  <si>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</si>
  <si>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</si>
  <si>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</si>
  <si>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</si>
  <si>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</si>
  <si>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</si>
  <si>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</si>
  <si>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</si>
  <si>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</si>
  <si>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</si>
  <si>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</si>
  <si>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</si>
  <si>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</si>
  <si>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</si>
  <si>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</si>
  <si>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</si>
  <si>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</si>
  <si>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</si>
  <si>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</si>
  <si>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</si>
  <si>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</si>
  <si>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</si>
  <si>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</si>
  <si>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</si>
  <si>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</si>
  <si>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</si>
  <si>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</si>
  <si>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</si>
  <si>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</si>
  <si>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</si>
  <si>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</si>
  <si>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</si>
  <si>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</si>
  <si>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</si>
  <si>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</si>
  <si>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</si>
  <si>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</si>
  <si>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</si>
  <si>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</si>
  <si>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</si>
  <si>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</si>
  <si>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</si>
  <si>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</si>
  <si>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</si>
  <si>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</si>
  <si>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</si>
  <si>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</si>
  <si>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</si>
  <si>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</si>
  <si>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</si>
  <si>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</si>
  <si>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</si>
  <si>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</si>
  <si>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</si>
  <si>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</si>
  <si>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</si>
  <si>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</si>
  <si>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</si>
  <si>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</si>
  <si>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</si>
  <si>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</si>
  <si>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</si>
  <si>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</si>
  <si>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</si>
  <si>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</si>
  <si>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</si>
  <si>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</si>
  <si>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</si>
  <si>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</si>
  <si>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</si>
  <si>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</si>
  <si>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</si>
  <si>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</si>
  <si>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</si>
  <si>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</si>
  <si>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</si>
  <si>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</si>
  <si>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</si>
  <si>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</si>
  <si>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</si>
  <si>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</si>
  <si>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</si>
  <si>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</si>
  <si>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</si>
  <si>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</si>
  <si>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</si>
  <si>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</si>
  <si>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</si>
  <si>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</si>
  <si>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</si>
  <si>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</si>
  <si>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</si>
  <si>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</si>
  <si>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</si>
  <si>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</si>
  <si>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</si>
  <si>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</si>
  <si>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</si>
  <si>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</si>
  <si>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</si>
  <si>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</si>
  <si>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</si>
  <si>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</si>
  <si>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</si>
  <si>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</si>
  <si>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</si>
  <si>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</si>
  <si>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</si>
  <si>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</si>
  <si>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</si>
  <si>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</si>
  <si>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</si>
  <si>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</si>
  <si>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</si>
  <si>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</si>
  <si>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</si>
  <si>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</si>
  <si>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</si>
  <si>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</si>
  <si>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</si>
  <si>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</si>
  <si>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</si>
  <si>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</si>
  <si>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</si>
  <si>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</si>
  <si>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</si>
  <si>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</si>
  <si>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</si>
  <si>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</si>
  <si>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</si>
  <si>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</si>
  <si>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</si>
  <si>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</si>
  <si>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</si>
  <si>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</si>
  <si>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</si>
  <si>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</si>
  <si>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</si>
  <si>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</si>
  <si>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</si>
  <si>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</si>
  <si>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</si>
  <si>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</si>
  <si>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</si>
  <si>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</si>
  <si>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</si>
  <si>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</si>
  <si>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</si>
  <si>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</si>
  <si>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</si>
  <si>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</si>
  <si>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</si>
  <si>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</si>
  <si>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</si>
  <si>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</si>
  <si>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</si>
  <si>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</si>
  <si>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</si>
  <si>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</si>
  <si>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</si>
  <si>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</si>
  <si>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</si>
  <si>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</si>
  <si>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</si>
  <si>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</si>
  <si>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</si>
  <si>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</si>
  <si>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</si>
  <si>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</si>
  <si>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</si>
  <si>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</si>
  <si>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</si>
  <si>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</si>
  <si>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</si>
  <si>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</si>
  <si>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</si>
  <si>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</si>
  <si>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</si>
  <si>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</si>
  <si>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</si>
  <si>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</si>
  <si>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</si>
  <si>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</si>
  <si>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</si>
  <si>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</si>
  <si>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</si>
  <si>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</si>
  <si>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</si>
  <si>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</si>
  <si>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</si>
  <si>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</si>
  <si>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</si>
  <si>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</si>
  <si>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</si>
  <si>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</si>
  <si>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</si>
  <si>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</si>
  <si>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</si>
  <si>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</si>
  <si>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</si>
  <si>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</si>
  <si>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</si>
  <si>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</si>
  <si>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</si>
  <si>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</si>
  <si>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</si>
  <si>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</si>
  <si>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</si>
  <si>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</si>
  <si>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</si>
  <si>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</si>
  <si>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</si>
  <si>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</si>
  <si>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</si>
  <si>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</si>
  <si>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</si>
  <si>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</si>
  <si>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</si>
  <si>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</si>
  <si>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</si>
  <si>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</si>
  <si>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</si>
  <si>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</si>
  <si>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</si>
  <si>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</si>
  <si>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</si>
  <si>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</si>
  <si>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</si>
  <si>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</si>
  <si>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</si>
  <si>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</si>
  <si>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</si>
  <si>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</si>
  <si>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</si>
  <si>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</si>
  <si>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</si>
  <si>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</si>
  <si>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</si>
  <si>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</si>
  <si>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</si>
  <si>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</si>
  <si>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</si>
  <si>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</si>
  <si>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</si>
  <si>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</si>
  <si>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</si>
  <si>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</si>
  <si>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</si>
  <si>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</si>
  <si>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</si>
  <si>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</si>
  <si>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</si>
  <si>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</si>
  <si>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</si>
  <si>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</si>
  <si>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</si>
  <si>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</si>
  <si>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</si>
  <si>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</si>
  <si>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</si>
  <si>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</si>
  <si>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</si>
  <si>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</si>
  <si>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</si>
  <si>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</si>
  <si>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</si>
  <si>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</si>
  <si>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</si>
  <si>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</si>
  <si>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</si>
  <si>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</si>
  <si>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</si>
  <si>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</si>
  <si>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</si>
  <si>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</si>
  <si>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</si>
  <si>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</si>
  <si>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</si>
  <si>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</si>
  <si>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</si>
  <si>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</si>
  <si>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</si>
  <si>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</si>
  <si>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</si>
  <si>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</si>
  <si>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</si>
  <si>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</si>
  <si>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</si>
  <si>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</si>
  <si>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</si>
  <si>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</si>
  <si>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</si>
  <si>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</si>
  <si>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</si>
  <si>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</si>
  <si>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</si>
  <si>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</si>
  <si>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</si>
  <si>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</si>
  <si>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</si>
  <si>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</si>
  <si>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</si>
  <si>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</si>
  <si>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</si>
  <si>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</si>
  <si>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</si>
  <si>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</si>
  <si>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</si>
  <si>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</si>
  <si>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</si>
  <si>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</si>
  <si>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</si>
  <si>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</si>
  <si>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</si>
  <si>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</si>
  <si>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</si>
  <si>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</si>
  <si>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</si>
  <si>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</si>
  <si>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</si>
  <si>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</si>
  <si>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</si>
  <si>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</si>
  <si>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</si>
  <si>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</si>
  <si>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</si>
  <si>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</si>
  <si>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</si>
  <si>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</si>
  <si>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</si>
  <si>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</si>
  <si>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</si>
  <si>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</si>
  <si>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</si>
  <si>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</si>
  <si>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</si>
  <si>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</si>
  <si>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</si>
  <si>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</si>
  <si>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</si>
  <si>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</si>
  <si>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</si>
  <si>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</si>
  <si>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</si>
  <si>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</si>
  <si>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</si>
  <si>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</si>
  <si>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</si>
  <si>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</si>
  <si>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</si>
  <si>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</si>
  <si>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</si>
  <si>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</si>
  <si>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</si>
  <si>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</si>
  <si>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</si>
  <si>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</si>
  <si>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</si>
  <si>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</si>
  <si>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</si>
  <si>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</si>
  <si>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</si>
  <si>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</si>
  <si>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</si>
  <si>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</si>
  <si>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</si>
  <si>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</si>
  <si>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</si>
  <si>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</si>
  <si>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</si>
  <si>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</si>
  <si>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</si>
  <si>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</si>
  <si>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</si>
  <si>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</si>
  <si>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</si>
  <si>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</si>
  <si>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</si>
  <si>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</si>
  <si>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</si>
  <si>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</si>
  <si>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</si>
  <si>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</si>
  <si>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</si>
  <si>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</si>
  <si>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</si>
  <si>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</si>
  <si>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</si>
  <si>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</si>
  <si>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</si>
  <si>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</si>
  <si>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</si>
  <si>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</si>
  <si>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</si>
  <si>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</si>
  <si>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</si>
  <si>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</si>
  <si>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</si>
  <si>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</si>
  <si>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</si>
  <si>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</si>
  <si>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</si>
  <si>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</si>
  <si>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</si>
  <si>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</si>
  <si>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</si>
  <si>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</si>
  <si>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</si>
  <si>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</si>
  <si>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</si>
  <si>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</si>
  <si>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</si>
  <si>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</si>
  <si>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</si>
  <si>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</si>
  <si>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</si>
  <si>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</si>
  <si>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</si>
  <si>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</si>
  <si>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</si>
  <si>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</si>
  <si>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</si>
  <si>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</si>
  <si>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</si>
  <si>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</si>
  <si>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</si>
  <si>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</si>
  <si>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</si>
  <si>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</si>
  <si>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</si>
  <si>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</si>
  <si>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</si>
  <si>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</si>
  <si>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</si>
  <si>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</si>
  <si>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</si>
  <si>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</si>
  <si>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</si>
  <si>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</si>
  <si>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</si>
  <si>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</si>
  <si>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</si>
  <si>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</si>
  <si>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</si>
  <si>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</si>
  <si>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</si>
  <si>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</si>
  <si>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</si>
  <si>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</si>
  <si>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</si>
  <si>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</si>
  <si>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</si>
  <si>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</si>
  <si>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</si>
  <si>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</si>
  <si>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</si>
  <si>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</si>
  <si>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</si>
  <si>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</si>
  <si>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</si>
  <si>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</si>
  <si>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</si>
  <si>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</si>
  <si>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</si>
  <si>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</si>
  <si>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</si>
  <si>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</si>
  <si>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</si>
  <si>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</si>
  <si>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</si>
  <si>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</si>
  <si>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</si>
  <si>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</si>
  <si>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</si>
  <si>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</si>
  <si>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</si>
  <si>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</si>
  <si>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</si>
  <si>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</si>
  <si>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</si>
  <si>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</si>
  <si>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</si>
  <si>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</si>
  <si>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</si>
  <si>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</si>
  <si>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</si>
  <si>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</si>
  <si>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</si>
  <si>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</si>
  <si>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</si>
  <si>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</si>
  <si>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</si>
  <si>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</si>
  <si>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</si>
  <si>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</si>
  <si>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</si>
  <si>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</si>
  <si>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</si>
  <si>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</si>
  <si>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</si>
  <si>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</si>
  <si>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</si>
  <si>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</si>
  <si>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</si>
  <si>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</si>
  <si>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</si>
  <si>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</si>
  <si>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</si>
  <si>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</si>
  <si>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</si>
  <si>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</si>
  <si>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</si>
  <si>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</si>
  <si>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</si>
  <si>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</si>
  <si>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</si>
  <si>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</si>
  <si>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</si>
  <si>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</si>
  <si>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</si>
  <si>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</si>
  <si>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</si>
  <si>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</si>
  <si>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</si>
  <si>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</si>
  <si>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</si>
  <si>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</si>
  <si>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</si>
  <si>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</si>
  <si>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</si>
  <si>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</si>
  <si>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</si>
  <si>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</si>
  <si>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</si>
  <si>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</si>
  <si>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</si>
  <si>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</si>
  <si>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</si>
  <si>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</si>
  <si>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</si>
  <si>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</si>
  <si>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</si>
  <si>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</si>
  <si>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</si>
  <si>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</si>
  <si>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</si>
  <si>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</si>
  <si>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</si>
  <si>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</si>
  <si>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</si>
  <si>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</si>
  <si>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</si>
  <si>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</si>
  <si>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</si>
  <si>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</si>
  <si>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</si>
  <si>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</si>
  <si>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</si>
  <si>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</si>
  <si>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</si>
  <si>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</si>
  <si>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</si>
  <si>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</si>
  <si>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</si>
  <si>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</si>
  <si>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</si>
  <si>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</si>
  <si>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</si>
  <si>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</si>
  <si>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</si>
  <si>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</si>
  <si>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</si>
  <si>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</si>
  <si>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</si>
  <si>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</si>
  <si>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</si>
  <si>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</si>
  <si>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</si>
  <si>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</si>
  <si>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</si>
  <si>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</si>
  <si>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</si>
  <si>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</si>
  <si>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</si>
  <si>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</si>
  <si>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</si>
  <si>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</si>
  <si>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</si>
  <si>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</si>
  <si>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</si>
  <si>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</si>
  <si>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</si>
  <si>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</si>
  <si>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</si>
  <si>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</si>
  <si>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</si>
  <si>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</si>
  <si>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</si>
  <si>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</si>
  <si>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</si>
  <si>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</si>
  <si>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</si>
  <si>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</si>
  <si>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</si>
  <si>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</si>
  <si>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</si>
  <si>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</si>
  <si>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</si>
  <si>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</si>
  <si>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</si>
  <si>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</si>
  <si>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</si>
  <si>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</si>
  <si>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</si>
  <si>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</si>
  <si>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</si>
  <si>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</si>
  <si>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</si>
  <si>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</si>
  <si>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</si>
  <si>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</si>
  <si>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</si>
  <si>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</si>
  <si>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</si>
  <si>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</si>
  <si>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</si>
  <si>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</si>
  <si>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</si>
  <si>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</si>
  <si>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</si>
  <si>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</si>
  <si>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</si>
  <si>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</si>
  <si>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</si>
  <si>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</si>
  <si>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</si>
  <si>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</si>
  <si>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</si>
  <si>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</si>
  <si>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</si>
  <si>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</si>
  <si>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</si>
  <si>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</si>
  <si>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</si>
  <si>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</si>
  <si>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</si>
  <si>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</si>
  <si>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</si>
  <si>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</si>
  <si>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</si>
  <si>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</si>
  <si>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</si>
  <si>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</si>
  <si>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</si>
  <si>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</si>
  <si>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</si>
  <si>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</si>
  <si>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</si>
  <si>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</si>
  <si>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</si>
  <si>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</si>
  <si>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</si>
  <si>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</si>
  <si>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</si>
  <si>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</si>
  <si>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</si>
  <si>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</si>
  <si>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</si>
  <si>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</si>
  <si>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</si>
  <si>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</si>
  <si>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</si>
  <si>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</si>
  <si>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</si>
  <si>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</si>
  <si>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</si>
  <si>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</si>
  <si>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</si>
  <si>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</si>
  <si>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</si>
  <si>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</si>
  <si>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</si>
  <si>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</si>
  <si>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</si>
  <si>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</si>
  <si>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</si>
  <si>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</si>
  <si>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</si>
  <si>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</si>
  <si>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</si>
  <si>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</si>
  <si>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</si>
  <si>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</si>
  <si>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</si>
  <si>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</si>
  <si>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</si>
  <si>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</si>
  <si>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</si>
  <si>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</si>
  <si>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</si>
  <si>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</si>
  <si>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</si>
  <si>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</si>
  <si>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</si>
  <si>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</si>
  <si>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</si>
  <si>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</si>
  <si>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</si>
  <si>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</si>
  <si>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</si>
  <si>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</si>
  <si>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</si>
  <si>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</si>
  <si>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</si>
  <si>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</si>
  <si>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</si>
  <si>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</si>
  <si>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</si>
  <si>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</si>
  <si>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</si>
  <si>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</si>
  <si>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</si>
  <si>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</si>
  <si>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</si>
  <si>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</si>
  <si>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</si>
  <si>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</si>
  <si>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</si>
  <si>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</si>
  <si>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</si>
  <si>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</si>
  <si>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</si>
  <si>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</si>
  <si>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</si>
  <si>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</si>
  <si>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</si>
  <si>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</si>
  <si>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</si>
  <si>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</si>
  <si>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</si>
  <si>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</si>
  <si>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</si>
  <si>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</si>
  <si>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</si>
  <si>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</si>
  <si>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</si>
  <si>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</si>
  <si>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</si>
  <si>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</si>
  <si>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</si>
  <si>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</si>
  <si>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</si>
  <si>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</si>
  <si>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</si>
  <si>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</si>
  <si>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</si>
  <si>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</si>
  <si>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</si>
  <si>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</si>
  <si>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</si>
  <si>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</si>
  <si>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</si>
  <si>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</si>
  <si>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</si>
  <si>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</si>
  <si>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</si>
  <si>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</si>
  <si>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</si>
  <si>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</si>
  <si>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</si>
  <si>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</si>
  <si>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</si>
  <si>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</si>
  <si>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</si>
  <si>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</si>
  <si>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</si>
  <si>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</si>
  <si>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</si>
  <si>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</si>
  <si>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</si>
  <si>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</si>
  <si>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</si>
  <si>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</si>
  <si>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</si>
  <si>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</si>
  <si>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</si>
  <si>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</si>
  <si>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</si>
  <si>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</si>
  <si>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</si>
  <si>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</si>
  <si>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</si>
  <si>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</si>
  <si>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</si>
  <si>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</si>
  <si>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</si>
  <si>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</si>
  <si>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</si>
  <si>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</si>
  <si>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</si>
  <si>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</si>
  <si>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</si>
  <si>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</si>
  <si>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</si>
  <si>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</si>
  <si>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</si>
  <si>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</si>
  <si>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</si>
  <si>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</si>
  <si>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</si>
  <si>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</si>
  <si>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</si>
  <si>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</si>
  <si>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</si>
  <si>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</si>
  <si>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</si>
  <si>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</si>
  <si>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</si>
  <si>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</si>
  <si>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</si>
  <si>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</si>
  <si>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</si>
  <si>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</si>
  <si>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</si>
  <si>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</si>
  <si>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</si>
  <si>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</si>
  <si>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</si>
  <si>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</si>
  <si>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</si>
  <si>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</si>
  <si>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</si>
  <si>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</si>
  <si>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</si>
  <si>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</si>
  <si>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</si>
  <si>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</si>
  <si>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</si>
  <si>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</si>
  <si>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</si>
  <si>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</si>
  <si>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</si>
  <si>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</si>
  <si>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</si>
  <si>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</si>
  <si>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</si>
  <si>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</si>
  <si>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</si>
  <si>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</si>
  <si>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</si>
  <si>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</si>
  <si>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</si>
  <si>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</si>
  <si>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</si>
  <si>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</si>
  <si>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</si>
  <si>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</si>
  <si>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</si>
  <si>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</si>
  <si>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</si>
  <si>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</si>
  <si>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</si>
  <si>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</si>
  <si>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</si>
  <si>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</si>
  <si>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</si>
  <si>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</si>
  <si>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</si>
  <si>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</si>
  <si>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</si>
  <si>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</si>
  <si>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</si>
  <si>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</si>
  <si>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</si>
  <si>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</si>
  <si>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</si>
  <si>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</si>
  <si>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</si>
  <si>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</si>
  <si>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</si>
  <si>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</si>
  <si>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</si>
  <si>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</si>
  <si>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</si>
  <si>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</si>
  <si>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</si>
  <si>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</si>
  <si>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</si>
  <si>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</si>
  <si>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</si>
  <si>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</si>
  <si>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</si>
  <si>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</si>
  <si>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</si>
  <si>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</si>
  <si>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</si>
  <si>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</si>
  <si>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</si>
  <si>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</si>
  <si>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</si>
  <si>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</si>
  <si>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</si>
  <si>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</si>
  <si>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</si>
  <si>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</si>
  <si>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</si>
  <si>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</si>
  <si>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</si>
  <si>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</si>
  <si>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</si>
  <si>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</si>
  <si>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</si>
  <si>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</si>
  <si>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</si>
  <si>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</si>
  <si>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</si>
  <si>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</si>
  <si>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</si>
  <si>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</si>
  <si>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</si>
  <si>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</si>
  <si>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</si>
  <si>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</si>
  <si>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</si>
  <si>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</si>
  <si>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</si>
  <si>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</si>
  <si>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</si>
  <si>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</si>
  <si>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</si>
  <si>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</si>
  <si>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</si>
  <si>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</si>
  <si>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</si>
  <si>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</si>
  <si>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</si>
  <si>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</si>
  <si>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</si>
  <si>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</si>
  <si>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</si>
  <si>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</si>
  <si>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</si>
  <si>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</si>
  <si>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</si>
  <si>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</si>
  <si>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</si>
  <si>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</si>
  <si>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</si>
  <si>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</si>
  <si>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</si>
  <si>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</si>
  <si>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</si>
  <si>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</si>
  <si>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</si>
  <si>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</si>
  <si>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</si>
  <si>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</si>
  <si>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</si>
  <si>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</si>
  <si>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</si>
  <si>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</si>
  <si>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</si>
  <si>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</si>
  <si>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</si>
  <si>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</si>
  <si>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</si>
  <si>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</si>
  <si>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</si>
  <si>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</si>
  <si>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</si>
  <si>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</si>
  <si>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</si>
  <si>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</si>
  <si>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</si>
  <si>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</si>
  <si>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</si>
  <si>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</si>
  <si>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</si>
  <si>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</si>
  <si>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</si>
  <si>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</si>
  <si>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</si>
  <si>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</si>
  <si>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</si>
  <si>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</si>
  <si>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</si>
  <si>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</si>
  <si>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</si>
  <si>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</si>
  <si>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</si>
  <si>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</si>
  <si>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</si>
  <si>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</si>
  <si>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</si>
  <si>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</si>
  <si>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</si>
  <si>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</si>
  <si>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</si>
  <si>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</si>
  <si>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</si>
  <si>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</si>
  <si>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</si>
  <si>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</si>
  <si>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</si>
  <si>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</si>
  <si>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</si>
  <si>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</si>
  <si>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</si>
  <si>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</si>
  <si>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</si>
  <si>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</si>
  <si>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</si>
  <si>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</si>
  <si>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</si>
  <si>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</si>
  <si>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</si>
  <si>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</si>
  <si>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</si>
  <si>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</si>
  <si>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</si>
  <si>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</si>
  <si>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</si>
  <si>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</si>
  <si>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</si>
  <si>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</si>
  <si>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</si>
  <si>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</si>
  <si>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</si>
  <si>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</si>
  <si>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</si>
  <si>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</si>
  <si>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</si>
  <si>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</si>
  <si>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</si>
  <si>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</si>
  <si>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</si>
  <si>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</si>
  <si>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</si>
  <si>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</si>
  <si>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</si>
  <si>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</si>
  <si>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</si>
  <si>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</si>
  <si>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</si>
  <si>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</si>
  <si>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</si>
  <si>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</si>
  <si>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</si>
  <si>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</si>
  <si>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</si>
  <si>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</si>
  <si>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</si>
  <si>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</si>
  <si>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</si>
  <si>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</si>
  <si>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</si>
  <si>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</si>
  <si>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</si>
  <si>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</si>
  <si>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</si>
  <si>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</si>
  <si>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</si>
  <si>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</si>
  <si>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</si>
  <si>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</si>
  <si>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</si>
  <si>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</si>
  <si>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</si>
  <si>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</si>
  <si>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</si>
  <si>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</si>
  <si>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</si>
  <si>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</si>
  <si>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</si>
  <si>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</si>
  <si>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</si>
  <si>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</si>
  <si>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</si>
  <si>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</si>
  <si>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</si>
  <si>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</si>
  <si>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</si>
  <si>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</si>
  <si>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</si>
  <si>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</si>
  <si>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</si>
  <si>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</si>
  <si>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</si>
  <si>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</si>
  <si>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</si>
  <si>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</si>
  <si>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</si>
  <si>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</si>
  <si>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</si>
  <si>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</si>
  <si>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</si>
  <si>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</si>
  <si>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</si>
  <si>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</si>
  <si>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</si>
  <si>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</si>
  <si>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</si>
  <si>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</si>
  <si>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</si>
  <si>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</si>
  <si>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</si>
  <si>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</si>
  <si>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</si>
  <si>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</si>
  <si>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</si>
  <si>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</si>
  <si>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</si>
  <si>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</si>
  <si>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</si>
  <si>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</si>
  <si>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</si>
  <si>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</si>
  <si>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</si>
  <si>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</si>
  <si>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</si>
  <si>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</si>
  <si>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</si>
  <si>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</si>
  <si>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</si>
  <si>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</si>
  <si>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</si>
  <si>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</si>
  <si>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</si>
  <si>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</si>
  <si>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</si>
  <si>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</si>
  <si>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</si>
  <si>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</si>
  <si>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</si>
  <si>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</si>
  <si>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</si>
  <si>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</si>
  <si>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</si>
  <si>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</si>
  <si>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</si>
  <si>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</si>
  <si>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</si>
  <si>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</si>
  <si>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</si>
  <si>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</si>
  <si>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</si>
  <si>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</si>
  <si>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</si>
  <si>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</si>
  <si>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</si>
  <si>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</si>
  <si>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</si>
  <si>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</si>
  <si>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</si>
  <si>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</si>
  <si>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</si>
  <si>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</si>
  <si>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</si>
  <si>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</si>
  <si>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</si>
  <si>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</si>
  <si>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</si>
  <si>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</si>
  <si>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</si>
  <si>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</si>
  <si>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</si>
  <si>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</si>
  <si>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</si>
  <si>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</si>
  <si>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</si>
  <si>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</si>
  <si>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</si>
  <si>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</si>
  <si>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</si>
  <si>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</si>
  <si>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</si>
  <si>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</si>
  <si>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</si>
  <si>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</si>
  <si>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</si>
  <si>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</si>
  <si>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</si>
  <si>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</si>
  <si>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</si>
  <si>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</si>
  <si>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</si>
  <si>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</si>
  <si>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</si>
  <si>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</si>
  <si>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</si>
  <si>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</si>
  <si>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</si>
  <si>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</si>
  <si>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</si>
  <si>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</si>
  <si>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</si>
  <si>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</si>
  <si>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</si>
  <si>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</si>
  <si>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</si>
  <si>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</si>
  <si>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</si>
  <si>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</si>
  <si>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</si>
  <si>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</si>
  <si>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</si>
  <si>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</si>
  <si>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</si>
  <si>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</si>
  <si>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</si>
  <si>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</si>
  <si>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</si>
  <si>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</si>
  <si>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</si>
  <si>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</si>
  <si>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</si>
  <si>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</si>
  <si>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</si>
  <si>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</si>
  <si>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</si>
  <si>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</si>
  <si>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</si>
  <si>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</si>
  <si>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</si>
  <si>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</si>
  <si>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</si>
  <si>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</si>
  <si>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</si>
  <si>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</si>
  <si>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</si>
  <si>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</si>
  <si>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</si>
  <si>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</si>
  <si>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</si>
  <si>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</si>
  <si>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</si>
  <si>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</si>
  <si>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</si>
  <si>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</si>
  <si>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</si>
  <si>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</si>
  <si>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</si>
  <si>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</si>
  <si>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</si>
  <si>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</si>
  <si>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</si>
  <si>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</si>
  <si>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</si>
  <si>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</si>
  <si>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</si>
  <si>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</si>
  <si>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</si>
  <si>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</si>
  <si>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</si>
  <si>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</si>
  <si>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</si>
  <si>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</si>
  <si>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</si>
  <si>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</si>
  <si>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</si>
  <si>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</si>
  <si>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</si>
  <si>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</si>
  <si>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</si>
  <si>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</si>
  <si>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</si>
  <si>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</si>
  <si>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</si>
  <si>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</si>
  <si>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</si>
  <si>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</si>
  <si>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</si>
  <si>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</si>
  <si>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</si>
  <si>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</si>
  <si>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</si>
  <si>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</si>
  <si>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</si>
  <si>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</si>
  <si>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</si>
  <si>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</si>
  <si>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</si>
  <si>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</si>
  <si>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</si>
  <si>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</si>
  <si>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</si>
  <si>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</si>
  <si>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</si>
  <si>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</si>
  <si>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</si>
  <si>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</si>
  <si>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</si>
  <si>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</si>
  <si>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</si>
  <si>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</si>
  <si>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</si>
  <si>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</si>
  <si>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</si>
  <si>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</si>
  <si>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</si>
  <si>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</si>
  <si>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</si>
  <si>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</si>
  <si>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</si>
  <si>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</si>
  <si>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</si>
  <si>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</si>
  <si>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</si>
  <si>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</si>
  <si>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</si>
  <si>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</si>
  <si>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</si>
  <si>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</si>
  <si>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</si>
  <si>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</si>
  <si>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</si>
  <si>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</si>
  <si>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</si>
  <si>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</si>
  <si>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</si>
  <si>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</si>
  <si>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</si>
  <si>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</si>
  <si>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</si>
  <si>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</si>
  <si>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</si>
  <si>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</si>
  <si>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</si>
  <si>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</si>
  <si>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</si>
  <si>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</si>
  <si>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</si>
  <si>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</si>
  <si>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</si>
  <si>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</si>
  <si>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</si>
  <si>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</si>
  <si>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</si>
  <si>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</si>
  <si>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</si>
  <si>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</si>
  <si>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</si>
  <si>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</si>
  <si>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</si>
  <si>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</si>
  <si>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</si>
  <si>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</si>
  <si>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</si>
  <si>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</si>
  <si>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</si>
  <si>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</si>
  <si>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</si>
  <si>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</si>
  <si>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</si>
  <si>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</si>
  <si>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</si>
  <si>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</si>
  <si>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</si>
  <si>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</si>
  <si>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</si>
  <si>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</si>
  <si>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</si>
  <si>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</si>
  <si>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</si>
  <si>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</si>
  <si>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</si>
  <si>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</si>
  <si>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</si>
  <si>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</si>
  <si>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</si>
  <si>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</si>
  <si>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</si>
  <si>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</si>
  <si>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</si>
  <si>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</si>
  <si>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</si>
  <si>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</si>
  <si>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</si>
  <si>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</si>
  <si>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</si>
  <si>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</si>
  <si>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</si>
  <si>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</si>
  <si>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</si>
  <si>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</si>
  <si>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</si>
  <si>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</si>
  <si>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</si>
  <si>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</si>
  <si>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</si>
  <si>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</si>
  <si>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</si>
  <si>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</si>
  <si>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</si>
  <si>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</si>
  <si>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</si>
  <si>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</si>
  <si>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</si>
  <si>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</si>
  <si>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</si>
  <si>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</si>
  <si>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</si>
  <si>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</si>
  <si>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</si>
  <si>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</si>
  <si>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</si>
  <si>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</si>
  <si>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</si>
  <si>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</si>
  <si>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</si>
  <si>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</si>
  <si>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</si>
  <si>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</si>
  <si>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</si>
  <si>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</si>
  <si>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</si>
  <si>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</si>
  <si>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</si>
  <si>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</si>
  <si>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</si>
  <si>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</si>
  <si>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</si>
  <si>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</si>
  <si>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</si>
  <si>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</si>
  <si>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</si>
  <si>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</si>
  <si>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</si>
  <si>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</si>
  <si>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</si>
  <si>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</si>
  <si>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</si>
  <si>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</si>
  <si>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</si>
  <si>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</si>
  <si>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</si>
  <si>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</si>
  <si>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</si>
  <si>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</si>
  <si>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</si>
  <si>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</si>
  <si>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</si>
  <si>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</si>
  <si>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</si>
  <si>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</si>
  <si>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</si>
  <si>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</si>
  <si>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</si>
  <si>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</si>
  <si>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</si>
  <si>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</si>
  <si>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</si>
  <si>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</si>
  <si>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</si>
  <si>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</si>
  <si>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</si>
  <si>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</si>
  <si>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</si>
  <si>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</si>
  <si>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</si>
  <si>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</si>
  <si>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</si>
  <si>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</si>
  <si>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</si>
  <si>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</si>
  <si>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</si>
  <si>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</si>
  <si>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</si>
  <si>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</si>
  <si>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</si>
  <si>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</si>
  <si>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</si>
  <si>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</si>
  <si>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</si>
  <si>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</si>
  <si>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</si>
  <si>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</si>
  <si>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</si>
  <si>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</si>
  <si>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</si>
  <si>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</si>
  <si>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</si>
  <si>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</si>
  <si>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</si>
  <si>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</si>
  <si>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</si>
  <si>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</si>
  <si>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</si>
  <si>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</si>
  <si>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</si>
  <si>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</si>
  <si>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</si>
  <si>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</si>
  <si>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</si>
  <si>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</si>
  <si>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</si>
  <si>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</si>
  <si>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</si>
  <si>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</si>
  <si>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</si>
  <si>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</si>
  <si>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</si>
  <si>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</si>
  <si>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</si>
  <si>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</si>
  <si>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</si>
  <si>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</si>
  <si>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</si>
  <si>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</si>
  <si>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</si>
  <si>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</si>
  <si>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</si>
  <si>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</si>
  <si>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</si>
  <si>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</si>
  <si>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</si>
  <si>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</si>
  <si>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</si>
  <si>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</si>
  <si>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</si>
  <si>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</si>
  <si>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</si>
  <si>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</si>
  <si>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</si>
  <si>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</si>
  <si>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</si>
  <si>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</si>
  <si>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</si>
  <si>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</si>
  <si>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</si>
  <si>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</si>
  <si>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</si>
  <si>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</si>
  <si>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</si>
  <si>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</si>
  <si>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</si>
  <si>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</si>
  <si>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</si>
  <si>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</si>
  <si>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</si>
  <si>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</si>
  <si>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</si>
  <si>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</si>
  <si>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</si>
  <si>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</si>
  <si>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</si>
  <si>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</si>
  <si>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</si>
  <si>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</si>
  <si>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</si>
  <si>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</si>
  <si>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</si>
  <si>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</si>
  <si>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</si>
  <si>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</si>
  <si>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</si>
  <si>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</si>
  <si>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</si>
  <si>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</si>
  <si>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</si>
  <si>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</si>
  <si>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</si>
  <si>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</si>
  <si>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</si>
  <si>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</si>
  <si>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</si>
  <si>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</si>
  <si>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</si>
  <si>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</si>
  <si>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</si>
  <si>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</si>
  <si>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</si>
  <si>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</si>
  <si>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</si>
  <si>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</si>
  <si>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</si>
  <si>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</si>
  <si>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</si>
  <si>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</si>
  <si>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</si>
  <si>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</si>
  <si>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</si>
  <si>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</si>
  <si>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</si>
  <si>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</si>
  <si>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</si>
  <si>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</si>
  <si>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</si>
  <si>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</si>
  <si>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</si>
  <si>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</si>
  <si>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</si>
  <si>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</si>
  <si>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</si>
  <si>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</si>
  <si>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</si>
  <si>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</si>
  <si>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</si>
  <si>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</si>
  <si>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</si>
  <si>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</si>
  <si>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</si>
  <si>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</si>
  <si>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</si>
  <si>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</si>
  <si>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</si>
  <si>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</si>
  <si>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</si>
  <si>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</si>
  <si>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</si>
  <si>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</si>
  <si>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</si>
  <si>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</si>
  <si>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</si>
  <si>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</si>
  <si>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</si>
  <si>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</si>
  <si>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</si>
  <si>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</si>
  <si>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</si>
  <si>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</si>
  <si>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</si>
  <si>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</si>
  <si>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</si>
  <si>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</si>
  <si>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</si>
  <si>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</si>
  <si>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</si>
  <si>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</si>
  <si>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</si>
  <si>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</si>
  <si>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</si>
  <si>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</si>
  <si>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</si>
  <si>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</si>
  <si>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</si>
  <si>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</si>
  <si>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</si>
  <si>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</si>
  <si>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</si>
  <si>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</si>
  <si>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</si>
  <si>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</si>
  <si>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</si>
  <si>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</si>
  <si>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</si>
  <si>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</si>
  <si>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</si>
  <si>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</si>
  <si>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</si>
  <si>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</si>
  <si>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</si>
  <si>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</si>
  <si>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</si>
  <si>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</si>
  <si>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</si>
  <si>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</si>
  <si>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</si>
  <si>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</si>
  <si>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</si>
  <si>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</si>
  <si>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</si>
  <si>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</si>
  <si>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</si>
  <si>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</si>
  <si>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</si>
  <si>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</si>
  <si>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</si>
  <si>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</si>
  <si>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</si>
  <si>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</si>
  <si>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</si>
  <si>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</si>
  <si>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</si>
  <si>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</si>
  <si>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</si>
  <si>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</si>
  <si>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</si>
  <si>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</si>
  <si>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</si>
  <si>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</si>
  <si>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</si>
  <si>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</si>
  <si>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</si>
  <si>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</si>
  <si>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</si>
  <si>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</si>
  <si>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</si>
  <si>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</si>
  <si>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</si>
  <si>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</si>
  <si>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</si>
  <si>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</si>
  <si>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</si>
  <si>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</si>
  <si>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</si>
  <si>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</si>
  <si>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</si>
  <si>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</si>
  <si>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</si>
  <si>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</si>
  <si>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</si>
  <si>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</si>
  <si>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</si>
  <si>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</si>
  <si>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</si>
  <si>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</si>
  <si>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</si>
  <si>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</si>
  <si>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</si>
  <si>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</si>
  <si>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</si>
  <si>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</si>
  <si>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</si>
  <si>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</si>
  <si>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</si>
  <si>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</si>
  <si>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</si>
  <si>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</si>
  <si>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</si>
  <si>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</si>
  <si>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</si>
  <si>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</si>
  <si>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</si>
  <si>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</si>
  <si>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</si>
  <si>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</si>
  <si>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</si>
  <si>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</si>
  <si>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</si>
  <si>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</si>
  <si>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</si>
  <si>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</si>
  <si>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</si>
  <si>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</si>
  <si>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</si>
  <si>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</si>
  <si>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</si>
  <si>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</si>
  <si>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</si>
  <si>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</si>
  <si>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</si>
  <si>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</si>
  <si>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</si>
  <si>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</si>
  <si>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</si>
  <si>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</si>
  <si>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</si>
  <si>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</si>
  <si>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</si>
  <si>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</si>
  <si>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</si>
  <si>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</si>
  <si>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</si>
  <si>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</si>
  <si>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</si>
  <si>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</si>
  <si>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</si>
  <si>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</si>
  <si>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</si>
  <si>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</si>
  <si>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</si>
  <si>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</si>
  <si>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</si>
  <si>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</si>
  <si>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</si>
  <si>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</si>
  <si>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</si>
  <si>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</si>
  <si>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</si>
  <si>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</si>
  <si>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</si>
  <si>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</si>
  <si>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</si>
  <si>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</si>
  <si>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</si>
  <si>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</si>
  <si>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</si>
  <si>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</si>
  <si>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</si>
  <si>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</si>
  <si>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</si>
  <si>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</si>
  <si>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</si>
  <si>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</si>
  <si>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</si>
  <si>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</si>
  <si>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</si>
  <si>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</si>
  <si>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</si>
  <si>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</si>
  <si>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</si>
  <si>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</si>
  <si>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</si>
  <si>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</si>
  <si>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</si>
  <si>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</si>
  <si>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</si>
  <si>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</si>
  <si>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</si>
  <si>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</si>
  <si>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</si>
  <si>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</si>
  <si>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</si>
  <si>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</si>
  <si>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</si>
  <si>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</si>
  <si>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</si>
  <si>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</si>
  <si>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</si>
  <si>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</si>
  <si>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</si>
  <si>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</si>
  <si>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</si>
  <si>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</si>
  <si>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</si>
  <si>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</si>
  <si>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</si>
  <si>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</si>
  <si>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</si>
  <si>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</si>
  <si>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</si>
  <si>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</si>
  <si>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</si>
  <si>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</si>
  <si>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</si>
  <si>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</si>
  <si>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</si>
  <si>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</si>
  <si>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</si>
  <si>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</si>
  <si>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</si>
  <si>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</si>
  <si>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</si>
  <si>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</si>
  <si>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</si>
  <si>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</si>
  <si>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</si>
  <si>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</si>
  <si>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</si>
  <si>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</si>
  <si>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</si>
  <si>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</si>
  <si>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</si>
  <si>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</si>
  <si>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</si>
  <si>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</si>
  <si>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</si>
  <si>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</si>
  <si>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</si>
  <si>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</si>
  <si>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</si>
  <si>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</si>
  <si>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</si>
  <si>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</si>
  <si>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</si>
  <si>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</si>
  <si>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</si>
  <si>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</si>
  <si>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</si>
  <si>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</si>
  <si>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</si>
  <si>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</si>
  <si>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</si>
  <si>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</si>
  <si>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</si>
  <si>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</si>
  <si>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</si>
  <si>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</si>
  <si>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</si>
  <si>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</si>
  <si>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</si>
  <si>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</si>
  <si>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</si>
  <si>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</si>
  <si>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</si>
  <si>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</si>
  <si>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</si>
  <si>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</si>
  <si>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</si>
  <si>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</si>
  <si>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</si>
  <si>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</si>
  <si>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</si>
  <si>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</si>
  <si>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</si>
  <si>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</si>
  <si>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</si>
  <si>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</si>
  <si>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</si>
  <si>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</si>
  <si>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</si>
  <si>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</si>
  <si>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</si>
  <si>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</si>
  <si>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</si>
  <si>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</si>
  <si>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</si>
  <si>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</si>
  <si>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</si>
  <si>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</si>
  <si>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</si>
  <si>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</si>
  <si>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</si>
  <si>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</si>
  <si>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</si>
  <si>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</si>
  <si>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</si>
  <si>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</si>
  <si>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</si>
  <si>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</si>
  <si>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</si>
  <si>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</si>
  <si>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</si>
  <si>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</si>
  <si>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</si>
  <si>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</si>
  <si>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</si>
  <si>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</si>
  <si>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</si>
  <si>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</si>
  <si>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</si>
  <si>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</si>
  <si>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</si>
  <si>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</si>
  <si>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</si>
  <si>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</si>
  <si>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</si>
  <si>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</si>
  <si>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</si>
  <si>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</si>
  <si>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</si>
  <si>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</si>
  <si>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</si>
  <si>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</si>
  <si>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</si>
  <si>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</si>
  <si>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</si>
  <si>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</si>
  <si>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</si>
  <si>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</si>
  <si>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</si>
  <si>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</si>
  <si>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</si>
  <si>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</si>
  <si>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</si>
  <si>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</si>
  <si>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</si>
  <si>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</si>
  <si>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</si>
  <si>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</si>
  <si>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</si>
  <si>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</si>
  <si>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</si>
  <si>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</si>
  <si>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</si>
  <si>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</si>
  <si>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</si>
  <si>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</si>
  <si>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</si>
  <si>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</si>
  <si>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</si>
  <si>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</si>
  <si>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</si>
  <si>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</si>
  <si>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</si>
  <si>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</si>
  <si>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</si>
  <si>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</si>
  <si>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</si>
  <si>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</si>
  <si>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</si>
  <si>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</si>
  <si>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</si>
  <si>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</si>
  <si>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</si>
  <si>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</si>
  <si>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</si>
  <si>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</si>
  <si>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</si>
  <si>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</si>
  <si>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</si>
  <si>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</si>
  <si>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</si>
  <si>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</si>
  <si>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</si>
  <si>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</si>
  <si>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</si>
  <si>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</si>
  <si>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</si>
  <si>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</si>
  <si>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</si>
  <si>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</si>
  <si>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</si>
  <si>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</si>
  <si>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</si>
  <si>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</si>
  <si>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</si>
  <si>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</si>
  <si>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</si>
  <si>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</si>
  <si>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</si>
  <si>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</si>
  <si>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</si>
  <si>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</si>
  <si>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</si>
  <si>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</si>
  <si>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</si>
  <si>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</si>
  <si>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</si>
  <si>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</si>
  <si>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</si>
  <si>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</si>
  <si>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</si>
  <si>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</si>
  <si>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</si>
  <si>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</si>
  <si>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</si>
  <si>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</si>
  <si>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</si>
  <si>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</si>
  <si>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</si>
  <si>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</si>
  <si>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</si>
  <si>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</si>
  <si>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</si>
  <si>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</si>
  <si>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</si>
  <si>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</si>
  <si>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</si>
  <si>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</si>
  <si>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</si>
  <si>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</si>
  <si>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</si>
  <si>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</si>
  <si>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</si>
  <si>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</si>
  <si>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</si>
  <si>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</si>
  <si>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</si>
  <si>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</si>
  <si>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</si>
  <si>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</si>
  <si>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</si>
  <si>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</si>
  <si>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</si>
  <si>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</si>
  <si>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</si>
  <si>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</si>
  <si>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</si>
  <si>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</si>
  <si>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</si>
  <si>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</si>
  <si>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</si>
  <si>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</si>
  <si>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</si>
  <si>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</si>
  <si>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</si>
  <si>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</si>
  <si>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</si>
  <si>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</si>
  <si>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</si>
  <si>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</si>
  <si>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</si>
  <si>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</si>
  <si>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</si>
  <si>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</si>
  <si>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</si>
  <si>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</si>
  <si>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</si>
  <si>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</si>
  <si>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</si>
  <si>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</si>
  <si>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</si>
  <si>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</si>
  <si>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</si>
  <si>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</si>
  <si>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</si>
  <si>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</si>
  <si>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</si>
  <si>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</si>
  <si>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</si>
  <si>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</si>
  <si>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</si>
  <si>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</si>
  <si>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</si>
  <si>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</si>
  <si>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</si>
  <si>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</si>
  <si>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</si>
  <si>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</si>
  <si>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</si>
  <si>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</si>
  <si>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</si>
  <si>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</si>
  <si>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</si>
  <si>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</si>
  <si>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</si>
  <si>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</si>
  <si>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</si>
  <si>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</si>
  <si>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</si>
  <si>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</si>
  <si>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</si>
  <si>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</si>
  <si>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</si>
  <si>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</si>
  <si>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</si>
  <si>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</si>
  <si>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</si>
  <si>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</si>
  <si>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</si>
  <si>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</si>
  <si>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</si>
  <si>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</si>
  <si>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</si>
  <si>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</si>
  <si>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</si>
  <si>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</si>
  <si>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</si>
  <si>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</si>
  <si>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</si>
  <si>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</si>
  <si>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</si>
  <si>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</si>
  <si>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</si>
  <si>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</si>
  <si>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</si>
  <si>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</si>
  <si>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</si>
  <si>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</si>
  <si>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</si>
  <si>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</si>
  <si>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</si>
  <si>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</si>
  <si>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</si>
  <si>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</si>
  <si>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</si>
  <si>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</si>
  <si>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</si>
  <si>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</si>
  <si>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</si>
  <si>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</si>
  <si>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</si>
  <si>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</si>
  <si>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</si>
  <si>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</si>
  <si>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</si>
  <si>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</si>
  <si>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</si>
  <si>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</si>
  <si>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</si>
  <si>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</si>
  <si>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</si>
  <si>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</si>
  <si>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</si>
  <si>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</si>
  <si>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</si>
  <si>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</si>
  <si>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</si>
  <si>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</si>
  <si>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</si>
  <si>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</si>
  <si>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</si>
  <si>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</si>
  <si>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</si>
  <si>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</si>
  <si>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</si>
  <si>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</si>
  <si>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</si>
  <si>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</si>
  <si>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</si>
  <si>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</si>
  <si>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</si>
  <si>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</si>
  <si>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</si>
  <si>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</si>
  <si>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</si>
  <si>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</si>
  <si>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</si>
  <si>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</si>
  <si>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</si>
  <si>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</si>
  <si>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</si>
  <si>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</si>
  <si>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</si>
  <si>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</si>
  <si>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</si>
  <si>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</si>
  <si>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</si>
  <si>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</si>
  <si>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</si>
  <si>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</si>
  <si>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</si>
  <si>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</si>
  <si>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</si>
  <si>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</si>
  <si>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</si>
  <si>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</si>
  <si>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</si>
  <si>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</si>
  <si>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</si>
  <si>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</si>
  <si>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</si>
  <si>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</si>
  <si>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</si>
  <si>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</si>
  <si>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</si>
  <si>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</si>
  <si>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</si>
  <si>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</si>
  <si>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</si>
  <si>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</si>
  <si>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</si>
  <si>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</si>
  <si>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</si>
  <si>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</si>
  <si>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</si>
  <si>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</si>
  <si>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</si>
  <si>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</si>
  <si>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</si>
  <si>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</si>
  <si>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</si>
  <si>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</si>
  <si>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</si>
  <si>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</si>
  <si>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</si>
  <si>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</si>
  <si>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</si>
  <si>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</si>
  <si>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</si>
  <si>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</si>
  <si>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</si>
  <si>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</si>
  <si>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</si>
  <si>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</si>
  <si>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</si>
  <si>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</si>
  <si>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</si>
  <si>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</si>
  <si>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</si>
  <si>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</si>
  <si>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</si>
  <si>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</si>
  <si>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</si>
  <si>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</si>
  <si>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</si>
  <si>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</si>
  <si>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</si>
  <si>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</si>
  <si>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</si>
  <si>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</si>
  <si>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</si>
  <si>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</si>
  <si>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</si>
  <si>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</si>
  <si>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</si>
  <si>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</si>
  <si>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</si>
  <si>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</si>
  <si>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</si>
  <si>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</si>
  <si>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</si>
  <si>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</si>
  <si>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</si>
  <si>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</si>
  <si>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</si>
  <si>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</si>
  <si>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</si>
  <si>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</si>
  <si>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</si>
  <si>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</si>
  <si>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</si>
  <si>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</si>
  <si>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</si>
  <si>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</si>
  <si>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</si>
  <si>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</si>
  <si>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</si>
  <si>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</si>
  <si>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</si>
  <si>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</si>
  <si>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</si>
  <si>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</si>
  <si>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</si>
  <si>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</si>
  <si>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</si>
  <si>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</si>
  <si>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</si>
  <si>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</si>
  <si>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</si>
  <si>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</si>
  <si>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</si>
  <si>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</si>
  <si>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</si>
  <si>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</si>
  <si>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</si>
  <si>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</si>
  <si>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</si>
  <si>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</si>
  <si>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</si>
  <si>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</si>
  <si>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</si>
  <si>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</si>
  <si>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</si>
  <si>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</si>
  <si>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</si>
  <si>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</si>
  <si>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</si>
  <si>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</si>
  <si>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</si>
  <si>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</si>
  <si>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</si>
  <si>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</si>
  <si>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</si>
  <si>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</si>
  <si>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</si>
  <si>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</si>
  <si>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</si>
  <si>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</si>
  <si>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</si>
  <si>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</si>
  <si>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</si>
  <si>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</si>
  <si>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</si>
  <si>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</si>
  <si>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</si>
  <si>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</si>
  <si>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</si>
  <si>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</si>
  <si>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</si>
  <si>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</si>
  <si>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</si>
  <si>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</si>
  <si>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</si>
  <si>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</si>
  <si>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</si>
  <si>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</si>
  <si>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</si>
  <si>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</si>
  <si>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</si>
  <si>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</si>
  <si>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</si>
  <si>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</si>
  <si>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</si>
  <si>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</si>
  <si>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</si>
  <si>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</si>
  <si>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</si>
  <si>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</si>
  <si>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</si>
  <si>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</si>
  <si>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</si>
  <si>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</si>
  <si>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</si>
  <si>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</si>
  <si>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</si>
  <si>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</si>
  <si>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</si>
  <si>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</si>
  <si>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</si>
  <si>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</si>
  <si>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</si>
  <si>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</si>
  <si>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</si>
  <si>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</si>
  <si>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</si>
  <si>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</si>
  <si>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</si>
  <si>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</si>
  <si>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</si>
  <si>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</si>
  <si>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</si>
  <si>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</si>
  <si>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</si>
  <si>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</si>
  <si>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</si>
  <si>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</si>
  <si>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</si>
  <si>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</si>
  <si>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</si>
  <si>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</si>
  <si>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</si>
  <si>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</si>
  <si>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</si>
  <si>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</si>
  <si>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</si>
  <si>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</si>
  <si>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</si>
  <si>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</si>
  <si>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</si>
  <si>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</si>
  <si>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</si>
  <si>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</si>
  <si>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</si>
  <si>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</si>
  <si>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</si>
  <si>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</si>
  <si>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</si>
  <si>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</si>
  <si>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</si>
  <si>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</si>
  <si>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</si>
  <si>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</si>
  <si>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</si>
  <si>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</si>
  <si>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</si>
  <si>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</si>
  <si>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</si>
  <si>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</si>
  <si>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</si>
  <si>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</si>
  <si>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</si>
  <si>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</si>
  <si>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</si>
  <si>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</si>
  <si>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</si>
  <si>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</si>
  <si>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</si>
  <si>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</si>
  <si>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</si>
  <si>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</si>
  <si>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</si>
  <si>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</si>
  <si>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</si>
  <si>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</si>
  <si>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</si>
  <si>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</si>
  <si>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</si>
  <si>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</si>
  <si>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</si>
  <si>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</si>
  <si>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</si>
  <si>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</si>
  <si>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</si>
  <si>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</si>
  <si>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</si>
  <si>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</si>
  <si>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</si>
  <si>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</si>
  <si>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</si>
  <si>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</si>
  <si>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</si>
  <si>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</si>
  <si>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</si>
  <si>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</si>
  <si>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</si>
  <si>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</si>
  <si>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</si>
  <si>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</si>
  <si>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</si>
  <si>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</si>
  <si>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</si>
  <si>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</si>
  <si>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</si>
  <si>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</si>
  <si>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</si>
  <si>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</si>
  <si>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</si>
  <si>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</si>
  <si>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</si>
  <si>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</si>
  <si>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</si>
  <si>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</si>
  <si>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</si>
  <si>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</si>
  <si>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</si>
  <si>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</si>
  <si>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</si>
  <si>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</si>
  <si>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</si>
  <si>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</si>
  <si>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</si>
  <si>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</si>
  <si>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</si>
  <si>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</si>
  <si>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</si>
  <si>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</si>
  <si>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</si>
  <si>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</si>
  <si>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</si>
  <si>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</si>
  <si>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</si>
  <si>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</si>
  <si>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</si>
  <si>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</si>
  <si>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</si>
  <si>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</si>
  <si>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</si>
  <si>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</si>
  <si>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</si>
  <si>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</si>
  <si>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</si>
  <si>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</si>
  <si>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</si>
  <si>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</si>
  <si>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</si>
  <si>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</si>
  <si>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</si>
  <si>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</si>
  <si>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</si>
  <si>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</si>
  <si>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</si>
  <si>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</si>
  <si>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</si>
  <si>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</si>
  <si>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</si>
  <si>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</si>
  <si>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</si>
  <si>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</si>
  <si>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</si>
  <si>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</si>
  <si>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</si>
  <si>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</si>
  <si>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</si>
  <si>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</si>
  <si>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</si>
  <si>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</si>
  <si>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</si>
  <si>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</si>
  <si>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</si>
  <si>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</si>
  <si>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</si>
  <si>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</si>
  <si>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</si>
  <si>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</si>
  <si>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</si>
  <si>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</si>
  <si>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</si>
  <si>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</si>
  <si>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</si>
  <si>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</si>
  <si>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</si>
  <si>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</si>
  <si>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</si>
  <si>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</si>
  <si>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</si>
  <si>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</si>
  <si>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</si>
  <si>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</si>
  <si>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</si>
  <si>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</si>
  <si>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</si>
  <si>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</si>
  <si>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</si>
  <si>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</si>
  <si>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</si>
  <si>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</si>
  <si>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</si>
  <si>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</si>
  <si>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</si>
  <si>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</si>
  <si>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</si>
  <si>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</si>
  <si>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</si>
  <si>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</si>
  <si>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</si>
  <si>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</si>
  <si>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</si>
  <si>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</si>
  <si>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</si>
  <si>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</si>
  <si>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</si>
  <si>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</si>
  <si>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</si>
  <si>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</si>
  <si>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</si>
  <si>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</si>
  <si>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</si>
  <si>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</si>
  <si>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</si>
  <si>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</si>
  <si>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</si>
  <si>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</si>
  <si>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</si>
  <si>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</si>
  <si>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</si>
  <si>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</si>
  <si>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</si>
  <si>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</si>
  <si>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</si>
  <si>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</si>
  <si>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</si>
  <si>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</si>
  <si>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</si>
  <si>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</si>
  <si>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</si>
  <si>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</si>
  <si>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</si>
  <si>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</si>
  <si>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</si>
  <si>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</si>
  <si>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</si>
  <si>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</si>
  <si>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</si>
  <si>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</si>
  <si>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</si>
  <si>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</si>
  <si>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</si>
  <si>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</si>
  <si>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</si>
  <si>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</si>
  <si>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</si>
  <si>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</si>
  <si>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</si>
  <si>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</si>
  <si>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</si>
  <si>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</si>
  <si>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</si>
  <si>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</si>
  <si>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</si>
  <si>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</si>
  <si>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</si>
  <si>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</si>
  <si>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</si>
  <si>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</si>
  <si>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</si>
  <si>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</si>
  <si>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</si>
  <si>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</si>
  <si>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</si>
  <si>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</si>
  <si>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</si>
  <si>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</si>
  <si>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</si>
  <si>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</si>
  <si>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</si>
  <si>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</si>
  <si>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</si>
  <si>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</si>
  <si>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</si>
  <si>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</si>
  <si>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</si>
  <si>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</si>
  <si>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</si>
  <si>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</si>
  <si>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</si>
  <si>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</si>
  <si>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</si>
  <si>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</si>
  <si>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</si>
  <si>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</si>
  <si>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</si>
  <si>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</si>
  <si>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</si>
  <si>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</si>
  <si>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</si>
  <si>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</si>
  <si>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</si>
  <si>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</si>
  <si>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</si>
  <si>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</si>
  <si>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</si>
  <si>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</si>
  <si>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</si>
  <si>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</si>
  <si>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</si>
  <si>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</si>
  <si>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</si>
  <si>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</si>
  <si>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</si>
  <si>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</si>
  <si>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</si>
  <si>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</si>
  <si>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</si>
  <si>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</si>
  <si>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</si>
  <si>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</si>
  <si>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</si>
  <si>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</si>
  <si>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</si>
  <si>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</si>
  <si>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</si>
  <si>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</si>
  <si>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</si>
  <si>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</si>
  <si>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</si>
  <si>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</si>
  <si>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</si>
  <si>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</si>
  <si>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</si>
  <si>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</si>
  <si>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</si>
  <si>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</si>
  <si>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</si>
  <si>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</si>
  <si>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</si>
  <si>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</si>
  <si>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</si>
  <si>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</si>
  <si>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</si>
  <si>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</si>
  <si>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</si>
  <si>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</si>
  <si>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</si>
  <si>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</si>
  <si>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</si>
  <si>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</si>
  <si>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</si>
  <si>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</si>
  <si>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</si>
  <si>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</si>
  <si>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</si>
  <si>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</si>
  <si>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</si>
  <si>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</si>
  <si>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</si>
  <si>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</si>
  <si>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</si>
  <si>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</si>
  <si>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</si>
  <si>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</si>
  <si>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</si>
  <si>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</si>
  <si>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</si>
  <si>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</si>
  <si>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</si>
  <si>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</si>
  <si>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</si>
  <si>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</si>
  <si>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</si>
  <si>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</si>
  <si>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</si>
  <si>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</si>
  <si>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</si>
  <si>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</si>
  <si>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</si>
  <si>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</si>
  <si>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</si>
  <si>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</si>
  <si>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</si>
  <si>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</si>
  <si>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</si>
  <si>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</si>
  <si>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</si>
  <si>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</si>
  <si>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</si>
  <si>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</si>
  <si>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</si>
  <si>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</si>
  <si>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</si>
  <si>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</si>
  <si>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</si>
  <si>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</si>
  <si>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</si>
  <si>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</si>
  <si>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</si>
  <si>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</si>
  <si>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</si>
  <si>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</si>
  <si>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</si>
  <si>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</si>
  <si>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</si>
  <si>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</si>
  <si>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</si>
  <si>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</si>
  <si>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</si>
  <si>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</si>
  <si>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</si>
  <si>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</si>
  <si>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</si>
  <si>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</si>
  <si>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</si>
  <si>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</si>
  <si>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</si>
  <si>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</si>
  <si>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</si>
  <si>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</si>
  <si>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</si>
  <si>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</si>
  <si>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</si>
  <si>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</si>
  <si>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</si>
  <si>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</si>
  <si>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</si>
  <si>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</si>
  <si>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</si>
  <si>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</si>
  <si>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</si>
  <si>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</si>
  <si>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</si>
  <si>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</si>
  <si>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</si>
  <si>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</si>
  <si>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</si>
  <si>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</si>
  <si>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</si>
  <si>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</si>
  <si>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</si>
  <si>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</si>
  <si>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</si>
  <si>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</si>
  <si>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</si>
  <si>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</si>
  <si>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</si>
  <si>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</si>
  <si>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</si>
  <si>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</si>
  <si>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</si>
  <si>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</si>
  <si>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</si>
  <si>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</si>
  <si>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</si>
  <si>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</si>
  <si>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</si>
  <si>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</si>
  <si>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</si>
  <si>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</si>
  <si>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</si>
  <si>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</si>
  <si>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</si>
  <si>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</si>
  <si>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</si>
  <si>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</si>
  <si>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</si>
  <si>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</si>
  <si>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</si>
  <si>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</si>
  <si>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</si>
  <si>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</si>
  <si>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</si>
  <si>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</si>
  <si>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</si>
  <si>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</si>
  <si>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</si>
  <si>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</si>
  <si>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</si>
  <si>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</si>
  <si>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</si>
  <si>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</si>
  <si>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</si>
  <si>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</si>
  <si>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</si>
  <si>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</si>
  <si>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</si>
  <si>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</si>
  <si>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</si>
  <si>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</si>
  <si>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</si>
  <si>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</si>
  <si>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</si>
  <si>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</si>
  <si>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</si>
  <si>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</si>
  <si>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</si>
  <si>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</si>
  <si>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</si>
  <si>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</si>
  <si>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</si>
  <si>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</si>
  <si>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</si>
  <si>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</si>
  <si>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</si>
  <si>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</si>
  <si>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</si>
  <si>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</si>
  <si>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</si>
  <si>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</si>
  <si>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</si>
  <si>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</si>
  <si>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</si>
  <si>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</si>
  <si>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</si>
  <si>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</si>
  <si>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</si>
  <si>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</si>
  <si>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</si>
  <si>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</si>
  <si>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</si>
  <si>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</si>
  <si>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</si>
  <si>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</si>
  <si>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</si>
  <si>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</si>
  <si>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</si>
  <si>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</si>
  <si>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</si>
  <si>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</si>
  <si>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</si>
  <si>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</si>
  <si>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</si>
  <si>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</si>
  <si>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</si>
  <si>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</si>
  <si>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</si>
  <si>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</si>
  <si>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</si>
  <si>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</si>
  <si>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</si>
  <si>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</si>
  <si>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</si>
  <si>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</si>
  <si>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</si>
  <si>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</si>
  <si>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</si>
  <si>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</si>
  <si>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</si>
  <si>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</si>
  <si>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</si>
  <si>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</si>
  <si>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</si>
  <si>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</si>
  <si>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</si>
  <si>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</si>
  <si>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</si>
  <si>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</si>
  <si>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</si>
  <si>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</si>
  <si>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</si>
  <si>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</si>
  <si>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</si>
  <si>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</si>
  <si>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</si>
  <si>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</si>
  <si>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</si>
  <si>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</si>
  <si>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</si>
  <si>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</si>
  <si>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</si>
  <si>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</si>
  <si>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</si>
  <si>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</si>
  <si>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</si>
  <si>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</si>
  <si>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</si>
  <si>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</si>
  <si>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</si>
  <si>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</si>
  <si>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</si>
  <si>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</si>
  <si>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</si>
  <si>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</si>
  <si>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</si>
  <si>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</si>
  <si>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</si>
  <si>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</si>
  <si>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</si>
  <si>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</si>
  <si>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</si>
  <si>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</si>
  <si>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</si>
  <si>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</si>
  <si>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</si>
  <si>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</si>
  <si>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</si>
  <si>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</si>
  <si>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</si>
  <si>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</si>
  <si>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</si>
  <si>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</si>
  <si>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</si>
  <si>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</si>
  <si>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</si>
  <si>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</si>
  <si>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</si>
  <si>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</si>
  <si>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</si>
  <si>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</si>
  <si>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</si>
  <si>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</si>
  <si>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</si>
  <si>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</si>
  <si>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</si>
  <si>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</si>
  <si>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</si>
  <si>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</si>
  <si>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</si>
  <si>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</si>
  <si>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</si>
  <si>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</si>
  <si>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</si>
  <si>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</si>
  <si>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</si>
  <si>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</si>
  <si>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</si>
  <si>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</si>
  <si>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</si>
  <si>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</si>
  <si>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</si>
  <si>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</si>
  <si>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</si>
  <si>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</si>
  <si>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</si>
  <si>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</si>
  <si>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</si>
  <si>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</si>
  <si>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</si>
  <si>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</si>
  <si>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</si>
  <si>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</si>
  <si>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</si>
  <si>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</si>
  <si>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</si>
  <si>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</si>
  <si>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</si>
  <si>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</si>
  <si>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</si>
  <si>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</si>
  <si>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</si>
  <si>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</si>
  <si>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</si>
  <si>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</si>
  <si>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</si>
  <si>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</si>
  <si>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</si>
  <si>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</si>
  <si>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</si>
  <si>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</si>
  <si>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</si>
  <si>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</si>
  <si>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</si>
  <si>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</si>
  <si>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</si>
  <si>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</si>
  <si>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</si>
  <si>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</si>
  <si>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</si>
  <si>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</si>
  <si>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</si>
  <si>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</si>
  <si>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</si>
  <si>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</si>
  <si>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</si>
  <si>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</si>
  <si>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</si>
  <si>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</si>
  <si>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</si>
  <si>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</si>
  <si>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</si>
  <si>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</si>
  <si>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</si>
  <si>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</si>
  <si>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</si>
  <si>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</si>
  <si>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</si>
  <si>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</si>
  <si>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</si>
  <si>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</si>
  <si>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</si>
  <si>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</si>
  <si>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</si>
  <si>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</si>
  <si>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</si>
  <si>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</si>
  <si>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</si>
  <si>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</si>
  <si>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</si>
  <si>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</si>
  <si>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</si>
  <si>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</si>
  <si>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</si>
  <si>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</si>
  <si>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</si>
  <si>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</si>
  <si>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</si>
  <si>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</si>
  <si>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</si>
  <si>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</si>
  <si>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</si>
  <si>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</si>
  <si>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</si>
  <si>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</si>
  <si>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</si>
  <si>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</si>
  <si>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</si>
  <si>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</si>
  <si>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</si>
  <si>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</si>
  <si>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</si>
  <si>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</si>
  <si>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</si>
  <si>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</si>
  <si>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</si>
  <si>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</si>
  <si>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</si>
  <si>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</si>
  <si>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</si>
  <si>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</si>
  <si>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</si>
  <si>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</si>
  <si>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</si>
  <si>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</si>
  <si>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</si>
  <si>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</si>
  <si>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</si>
  <si>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</si>
  <si>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</si>
  <si>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</si>
  <si>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</si>
  <si>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</si>
  <si>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</si>
  <si>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</si>
  <si>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</si>
  <si>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</si>
  <si>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</si>
  <si>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</si>
  <si>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</si>
  <si>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</si>
  <si>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</si>
  <si>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</si>
  <si>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</si>
  <si>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</si>
  <si>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</si>
  <si>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</si>
  <si>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</si>
  <si>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</si>
  <si>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</si>
  <si>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</si>
  <si>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</si>
  <si>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</si>
  <si>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</si>
  <si>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</si>
  <si>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</si>
  <si>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</si>
  <si>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</si>
  <si>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</si>
  <si>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</si>
  <si>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</si>
  <si>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</si>
  <si>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</si>
  <si>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</si>
  <si>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</si>
  <si>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</si>
  <si>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</si>
  <si>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</si>
  <si>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</si>
  <si>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</si>
  <si>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</si>
  <si>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</si>
  <si>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</si>
  <si>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</si>
  <si>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</si>
  <si>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</si>
  <si>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</si>
  <si>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</si>
  <si>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</si>
  <si>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</si>
  <si>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</si>
  <si>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</si>
  <si>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</si>
  <si>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</si>
  <si>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</si>
  <si>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</si>
  <si>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</si>
  <si>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</si>
  <si>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</si>
  <si>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</si>
  <si>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</si>
  <si>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</si>
  <si>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</si>
  <si>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</si>
  <si>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</si>
  <si>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</si>
  <si>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</si>
  <si>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</si>
  <si>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</si>
  <si>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</si>
  <si>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</si>
  <si>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</si>
  <si>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</si>
  <si>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</si>
  <si>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</si>
  <si>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</si>
  <si>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</si>
  <si>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</si>
  <si>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</si>
  <si>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</si>
  <si>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</si>
  <si>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</si>
  <si>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</si>
  <si>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</si>
  <si>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</si>
  <si>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</si>
  <si>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</si>
  <si>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</si>
  <si>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</si>
  <si>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</si>
  <si>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</si>
  <si>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</si>
  <si>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</si>
  <si>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</si>
  <si>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</si>
  <si>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</si>
  <si>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</si>
  <si>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</si>
  <si>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</si>
  <si>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</si>
  <si>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</si>
  <si>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</si>
  <si>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</si>
  <si>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</si>
  <si>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</si>
  <si>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</si>
  <si>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</si>
  <si>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</si>
  <si>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</si>
  <si>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</si>
  <si>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</si>
  <si>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</si>
  <si>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</si>
  <si>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</si>
  <si>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</si>
  <si>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</si>
  <si>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</si>
  <si>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</si>
  <si>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</si>
  <si>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</si>
  <si>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</si>
  <si>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</si>
  <si>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</si>
  <si>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</si>
  <si>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</si>
  <si>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</si>
  <si>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</si>
  <si>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</si>
  <si>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</si>
  <si>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</si>
  <si>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</si>
  <si>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</si>
  <si>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</si>
  <si>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</si>
  <si>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</si>
  <si>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</si>
  <si>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</si>
  <si>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</si>
  <si>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</si>
  <si>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</si>
  <si>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</si>
  <si>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</si>
  <si>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</si>
  <si>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</si>
  <si>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</si>
  <si>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</si>
  <si>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</si>
  <si>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</si>
  <si>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</si>
  <si>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</si>
  <si>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</si>
  <si>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</si>
  <si>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</si>
  <si>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</si>
  <si>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</si>
  <si>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</si>
  <si>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</si>
  <si>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</si>
  <si>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</si>
  <si>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</si>
  <si>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</si>
  <si>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</si>
  <si>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</si>
  <si>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</si>
  <si>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</si>
  <si>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</si>
  <si>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</si>
  <si>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</si>
  <si>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</si>
  <si>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</si>
  <si>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</si>
  <si>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</si>
  <si>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</si>
  <si>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</si>
  <si>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</si>
  <si>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</si>
  <si>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</si>
  <si>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</si>
  <si>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</si>
  <si>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</si>
  <si>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</si>
  <si>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</si>
  <si>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</si>
  <si>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</si>
  <si>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</si>
  <si>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</si>
  <si>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</si>
  <si>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</si>
  <si>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</si>
  <si>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</si>
  <si>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</si>
  <si>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</si>
  <si>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</si>
  <si>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</si>
  <si>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</si>
  <si>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</si>
  <si>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</si>
  <si>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</si>
  <si>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</si>
  <si>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</si>
  <si>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</si>
  <si>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</si>
  <si>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</si>
  <si>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</si>
  <si>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</si>
  <si>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</si>
  <si>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</si>
  <si>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</si>
  <si>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</si>
  <si>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</si>
  <si>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</si>
  <si>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</si>
  <si>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</si>
  <si>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</si>
  <si>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</si>
  <si>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</si>
  <si>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</si>
  <si>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</si>
  <si>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</si>
  <si>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</si>
  <si>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</si>
  <si>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</si>
  <si>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</si>
  <si>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</si>
  <si>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</si>
  <si>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</si>
  <si>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</si>
  <si>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</si>
  <si>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</si>
  <si>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</si>
  <si>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</si>
  <si>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</si>
  <si>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</si>
  <si>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</si>
  <si>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</si>
  <si>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</si>
  <si>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</si>
  <si>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</si>
  <si>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</si>
  <si>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</si>
  <si>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</si>
  <si>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</si>
  <si>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</si>
  <si>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</si>
  <si>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</si>
  <si>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</si>
  <si>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</si>
  <si>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</si>
  <si>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</si>
  <si>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</si>
  <si>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</si>
  <si>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</si>
  <si>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</si>
  <si>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</si>
  <si>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</si>
  <si>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</si>
  <si>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</si>
  <si>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</si>
  <si>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</si>
  <si>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</si>
  <si>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</si>
  <si>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</si>
  <si>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</si>
  <si>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</si>
  <si>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</si>
  <si>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</si>
  <si>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</si>
  <si>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</si>
  <si>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</si>
  <si>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</si>
  <si>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</si>
  <si>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</si>
  <si>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</si>
  <si>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</si>
  <si>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</si>
  <si>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</si>
  <si>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</si>
  <si>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</si>
  <si>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</si>
  <si>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</si>
  <si>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</si>
  <si>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</si>
  <si>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</si>
  <si>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</si>
  <si>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</si>
  <si>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</si>
  <si>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</si>
  <si>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</si>
  <si>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</si>
  <si>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</si>
  <si>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</si>
  <si>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</si>
  <si>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</si>
  <si>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</si>
  <si>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</si>
  <si>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</si>
  <si>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</si>
  <si>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</si>
  <si>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</si>
  <si>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</si>
  <si>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</si>
  <si>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</si>
  <si>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</si>
  <si>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</si>
  <si>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</si>
  <si>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</si>
  <si>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</si>
  <si>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</si>
  <si>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</si>
  <si>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</si>
  <si>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</si>
  <si>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</si>
  <si>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</si>
  <si>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</si>
  <si>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</si>
  <si>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</si>
  <si>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</si>
  <si>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</si>
  <si>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</si>
  <si>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</si>
  <si>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</si>
  <si>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</si>
  <si>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</si>
  <si>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</si>
  <si>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</si>
  <si>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</si>
  <si>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</si>
  <si>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</si>
  <si>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</si>
  <si>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</si>
  <si>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</si>
  <si>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</si>
  <si>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</si>
  <si>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</si>
  <si>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</si>
  <si>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</si>
  <si>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</si>
  <si>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</si>
  <si>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</si>
  <si>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</si>
  <si>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</si>
  <si>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</si>
  <si>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</si>
  <si>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</si>
  <si>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</si>
  <si>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</si>
  <si>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</si>
  <si>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</si>
  <si>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</si>
  <si>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</si>
  <si>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</si>
  <si>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</si>
  <si>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</si>
  <si>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</si>
  <si>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</si>
  <si>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</si>
  <si>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</si>
  <si>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</si>
  <si>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</si>
  <si>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</si>
  <si>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</si>
  <si>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</si>
  <si>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</si>
  <si>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</si>
  <si>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</si>
  <si>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</si>
  <si>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</si>
  <si>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</si>
  <si>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</si>
  <si>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</si>
  <si>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</si>
  <si>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</si>
  <si>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</si>
  <si>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</si>
  <si>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</si>
  <si>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</si>
  <si>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</si>
  <si>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</si>
  <si>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</si>
  <si>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</si>
  <si>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</si>
  <si>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</si>
  <si>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</si>
  <si>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</si>
  <si>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</si>
  <si>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</si>
  <si>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</si>
  <si>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</si>
  <si>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</si>
  <si>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</si>
  <si>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</si>
  <si>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</si>
  <si>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</si>
  <si>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</si>
  <si>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</si>
  <si>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</si>
  <si>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</si>
  <si>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</si>
  <si>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</si>
  <si>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</si>
  <si>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</si>
  <si>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</si>
  <si>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</si>
  <si>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</si>
  <si>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</si>
  <si>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</si>
  <si>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</si>
  <si>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</si>
  <si>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</si>
  <si>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</si>
  <si>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</si>
  <si>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</si>
  <si>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</si>
  <si>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</si>
  <si>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</si>
  <si>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</si>
  <si>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</si>
  <si>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</si>
  <si>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</si>
  <si>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</si>
  <si>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</si>
  <si>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</si>
  <si>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</si>
  <si>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</si>
  <si>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</si>
  <si>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</si>
  <si>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</si>
  <si>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</si>
  <si>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</si>
  <si>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</si>
  <si>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</si>
  <si>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</si>
  <si>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</si>
  <si>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</si>
  <si>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</si>
  <si>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</si>
  <si>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</si>
  <si>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</si>
  <si>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</si>
  <si>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</si>
  <si>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</si>
  <si>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</si>
  <si>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</si>
  <si>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</si>
  <si>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</si>
  <si>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</si>
  <si>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</si>
  <si>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</si>
  <si>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</si>
  <si>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</si>
  <si>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</si>
  <si>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</si>
  <si>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</si>
  <si>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</si>
  <si>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</si>
  <si>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</si>
  <si>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</si>
  <si>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</si>
  <si>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</si>
  <si>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</si>
  <si>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</si>
  <si>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</si>
  <si>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</si>
  <si>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</si>
  <si>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</si>
  <si>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</si>
  <si>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</si>
  <si>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</si>
  <si>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</si>
  <si>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</si>
  <si>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</si>
  <si>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</si>
  <si>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</si>
  <si>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</si>
  <si>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</si>
  <si>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</si>
  <si>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</si>
  <si>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</si>
  <si>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</si>
  <si>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</si>
  <si>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</si>
  <si>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</si>
  <si>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</si>
  <si>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</si>
  <si>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</si>
  <si>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</si>
  <si>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</si>
  <si>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</si>
  <si>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</si>
  <si>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</si>
  <si>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</si>
  <si>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</si>
  <si>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</si>
  <si>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</si>
  <si>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</si>
  <si>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</si>
  <si>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</si>
  <si>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</si>
  <si>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</si>
  <si>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</si>
  <si>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</si>
  <si>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</si>
  <si>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</si>
  <si>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</si>
  <si>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</si>
  <si>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</si>
  <si>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</si>
  <si>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</si>
  <si>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</si>
  <si>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</si>
  <si>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</si>
  <si>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</si>
  <si>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</si>
  <si>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</si>
  <si>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</si>
  <si>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</si>
  <si>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</si>
  <si>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</si>
  <si>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</si>
  <si>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</si>
  <si>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</si>
  <si>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</si>
  <si>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</si>
  <si>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</si>
  <si>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</si>
  <si>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</si>
  <si>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</si>
  <si>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</si>
  <si>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</si>
  <si>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</si>
  <si>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</si>
  <si>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</si>
  <si>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</si>
  <si>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</si>
  <si>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</si>
  <si>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</si>
  <si>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</si>
  <si>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</si>
  <si>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</si>
  <si>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</si>
  <si>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</si>
  <si>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</si>
  <si>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</si>
  <si>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</si>
  <si>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</si>
  <si>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</si>
  <si>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</si>
  <si>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</si>
  <si>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</si>
  <si>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</si>
  <si>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</si>
  <si>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</si>
  <si>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</si>
  <si>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</si>
  <si>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</si>
  <si>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</si>
  <si>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</si>
  <si>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</si>
  <si>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</si>
  <si>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</si>
  <si>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</si>
  <si>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</si>
  <si>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</si>
  <si>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</si>
  <si>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</si>
  <si>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</si>
  <si>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</si>
  <si>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</si>
  <si>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</si>
  <si>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</si>
  <si>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</si>
  <si>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</si>
  <si>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</si>
  <si>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</si>
  <si>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</si>
  <si>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</si>
  <si>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</si>
  <si>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</si>
  <si>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</si>
  <si>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</si>
  <si>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</si>
  <si>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</si>
  <si>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</si>
  <si>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</si>
  <si>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</si>
  <si>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</si>
  <si>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</si>
  <si>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</si>
  <si>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</si>
  <si>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</si>
  <si>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</si>
  <si>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</si>
  <si>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</si>
  <si>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</si>
  <si>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</si>
  <si>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</si>
  <si>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</si>
  <si>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</si>
  <si>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</si>
  <si>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</si>
  <si>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</si>
  <si>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</si>
  <si>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</si>
  <si>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</si>
  <si>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</si>
  <si>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</si>
  <si>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</si>
  <si>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</si>
  <si>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</si>
  <si>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</si>
  <si>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</si>
  <si>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</si>
  <si>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</si>
  <si>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</si>
  <si>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</si>
  <si>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</si>
  <si>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</si>
  <si>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</si>
  <si>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</si>
  <si>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</si>
  <si>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</si>
  <si>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</si>
  <si>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</si>
  <si>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</si>
  <si>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</si>
  <si>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</si>
  <si>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</si>
  <si>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</si>
  <si>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</si>
  <si>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</si>
  <si>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</si>
  <si>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</si>
  <si>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</si>
  <si>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</si>
  <si>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</si>
  <si>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</si>
  <si>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</si>
  <si>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</si>
  <si>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</si>
  <si>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</si>
  <si>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</si>
  <si>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</si>
  <si>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</si>
  <si>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</si>
  <si>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</si>
  <si>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</si>
  <si>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</si>
  <si>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</si>
  <si>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</si>
  <si>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</si>
  <si>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</si>
  <si>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</si>
  <si>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</si>
  <si>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</si>
  <si>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</si>
  <si>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</si>
  <si>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</si>
  <si>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</si>
  <si>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</si>
  <si>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</si>
  <si>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</si>
  <si>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</si>
  <si>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</si>
  <si>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</si>
  <si>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</si>
  <si>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</si>
  <si>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</si>
  <si>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</si>
  <si>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</si>
  <si>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</si>
  <si>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</si>
  <si>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</si>
  <si>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</si>
  <si>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</si>
  <si>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</si>
  <si>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</si>
  <si>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</si>
  <si>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</si>
  <si>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</si>
  <si>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</si>
  <si>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</si>
  <si>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</si>
  <si>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</si>
  <si>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</si>
  <si>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</si>
  <si>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</si>
  <si>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</si>
  <si>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</si>
  <si>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</si>
  <si>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</si>
  <si>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</si>
  <si>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</si>
  <si>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</si>
  <si>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</si>
  <si>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</si>
  <si>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</si>
  <si>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</si>
  <si>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</si>
  <si>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</si>
  <si>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</si>
  <si>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</si>
  <si>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</si>
  <si>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</si>
  <si>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</si>
  <si>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</si>
  <si>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</si>
  <si>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</si>
  <si>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</si>
  <si>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</si>
  <si>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</si>
  <si>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</si>
  <si>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</si>
  <si>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</si>
  <si>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</si>
  <si>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</si>
  <si>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</si>
  <si>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</si>
  <si>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</si>
  <si>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</si>
  <si>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</si>
  <si>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</si>
  <si>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</si>
  <si>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</si>
  <si>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</si>
  <si>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</si>
  <si>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</si>
  <si>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</si>
  <si>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</si>
  <si>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</si>
  <si>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</si>
  <si>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</si>
  <si>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</si>
  <si>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</si>
  <si>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</si>
  <si>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</si>
  <si>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</si>
  <si>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</si>
  <si>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</si>
  <si>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</si>
  <si>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</si>
  <si>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</si>
  <si>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</si>
  <si>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</si>
  <si>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</si>
  <si>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</si>
  <si>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</si>
  <si>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</si>
  <si>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</si>
  <si>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</si>
  <si>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</si>
  <si>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</si>
  <si>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</si>
  <si>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</si>
  <si>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</si>
  <si>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</si>
  <si>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</si>
  <si>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</si>
  <si>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</si>
  <si>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</si>
  <si>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</si>
  <si>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</si>
  <si>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</si>
  <si>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</si>
  <si>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</si>
  <si>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</si>
  <si>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</si>
  <si>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</si>
  <si>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</si>
  <si>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</si>
  <si>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</si>
  <si>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</si>
  <si>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</si>
  <si>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</si>
  <si>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</si>
  <si>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</si>
  <si>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</si>
  <si>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</si>
  <si>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</si>
  <si>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</si>
  <si>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</si>
  <si>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</si>
  <si>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</si>
  <si>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</si>
  <si>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</si>
  <si>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</si>
  <si>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</si>
  <si>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</si>
  <si>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</si>
  <si>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</si>
  <si>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</si>
  <si>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</si>
  <si>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</si>
  <si>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</si>
  <si>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</si>
  <si>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</si>
  <si>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</si>
  <si>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</si>
  <si>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</si>
  <si>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</si>
  <si>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</si>
  <si>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</si>
  <si>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</si>
  <si>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</si>
  <si>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</si>
  <si>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</si>
  <si>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</si>
  <si>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</si>
  <si>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</si>
  <si>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</si>
  <si>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</si>
  <si>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</si>
  <si>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</si>
  <si>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</si>
  <si>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</si>
  <si>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</si>
  <si>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</si>
  <si>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</si>
  <si>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</si>
  <si>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</si>
  <si>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</si>
  <si>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</si>
  <si>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</si>
  <si>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</si>
  <si>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</si>
  <si>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</si>
  <si>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</si>
  <si>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</si>
  <si>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</si>
  <si>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</si>
  <si>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</si>
  <si>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</si>
  <si>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</si>
  <si>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</si>
  <si>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</si>
  <si>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</si>
  <si>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</si>
  <si>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</si>
  <si>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</si>
  <si>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</si>
  <si>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</si>
  <si>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</si>
  <si>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</si>
  <si>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</si>
  <si>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</si>
  <si>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</si>
  <si>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</si>
  <si>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</si>
  <si>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</si>
  <si>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</si>
  <si>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</si>
  <si>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</si>
  <si>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</si>
  <si>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</si>
  <si>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</si>
  <si>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</si>
  <si>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</si>
  <si>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</si>
  <si>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</si>
  <si>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</si>
  <si>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</si>
  <si>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</si>
  <si>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</si>
  <si>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</si>
  <si>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</si>
  <si>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</si>
  <si>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</si>
  <si>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</si>
  <si>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</si>
  <si>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</si>
  <si>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</si>
  <si>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</si>
  <si>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</si>
  <si>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</si>
  <si>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</si>
  <si>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</si>
  <si>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</si>
  <si>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</si>
  <si>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</si>
  <si>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</si>
  <si>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</si>
  <si>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</si>
  <si>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</si>
  <si>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</si>
  <si>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</si>
  <si>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</si>
  <si>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</si>
  <si>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</si>
  <si>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</si>
  <si>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</si>
  <si>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</si>
  <si>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</si>
  <si>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</si>
  <si>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</si>
  <si>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</si>
  <si>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</si>
  <si>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</si>
  <si>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</si>
  <si>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</si>
  <si>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</si>
  <si>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</si>
  <si>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</si>
  <si>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</si>
  <si>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</si>
  <si>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</si>
  <si>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</si>
  <si>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</si>
  <si>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</si>
  <si>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</si>
  <si>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</si>
  <si>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</si>
  <si>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</si>
  <si>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</si>
  <si>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</si>
  <si>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</si>
  <si>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</si>
  <si>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</si>
  <si>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</si>
  <si>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</si>
  <si>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</si>
  <si>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</si>
  <si>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</si>
  <si>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</si>
  <si>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</si>
  <si>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</si>
  <si>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</si>
  <si>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</si>
  <si>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</si>
  <si>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</si>
  <si>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</si>
  <si>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</si>
  <si>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</si>
  <si>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</si>
  <si>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</si>
  <si>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</si>
  <si>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</si>
  <si>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</si>
  <si>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</si>
  <si>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</si>
  <si>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</si>
  <si>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</si>
  <si>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</si>
  <si>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</si>
  <si>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</si>
  <si>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</si>
  <si>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</si>
  <si>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</si>
  <si>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</si>
  <si>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</si>
  <si>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</si>
  <si>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</si>
  <si>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</si>
  <si>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</si>
  <si>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</si>
  <si>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</si>
  <si>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</si>
  <si>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</si>
  <si>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</si>
  <si>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</si>
  <si>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</si>
  <si>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</si>
  <si>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</si>
  <si>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</si>
  <si>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</si>
  <si>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</si>
  <si>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</si>
  <si>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</si>
  <si>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</si>
  <si>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</si>
  <si>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</si>
  <si>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</si>
  <si>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</si>
  <si>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</si>
  <si>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</si>
  <si>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</si>
  <si>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</si>
  <si>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</si>
  <si>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</si>
  <si>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</si>
  <si>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</si>
  <si>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</si>
  <si>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</si>
  <si>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</si>
  <si>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</si>
  <si>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</si>
  <si>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</si>
  <si>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</si>
  <si>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</si>
  <si>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</si>
  <si>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</si>
  <si>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</si>
  <si>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</si>
  <si>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</si>
  <si>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</si>
  <si>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</si>
  <si>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</si>
  <si>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</si>
  <si>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</si>
  <si>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</si>
  <si>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</si>
  <si>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</si>
  <si>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</si>
  <si>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</si>
  <si>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</si>
  <si>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</si>
  <si>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</si>
  <si>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</si>
  <si>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</si>
  <si>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</si>
  <si>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</si>
  <si>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</si>
  <si>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</si>
  <si>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</si>
  <si>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</si>
  <si>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</si>
  <si>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</si>
  <si>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</si>
  <si>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</si>
  <si>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</si>
  <si>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</si>
  <si>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</si>
  <si>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</si>
  <si>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</si>
  <si>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</si>
  <si>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</si>
  <si>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</si>
  <si>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</si>
  <si>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</si>
  <si>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</si>
  <si>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</si>
  <si>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</si>
  <si>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</si>
  <si>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</si>
  <si>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</si>
  <si>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</si>
  <si>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</si>
  <si>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</si>
  <si>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</si>
  <si>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</si>
  <si>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</si>
  <si>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</si>
  <si>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</si>
  <si>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</si>
  <si>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</si>
  <si>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</si>
  <si>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</si>
  <si>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</si>
  <si>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</si>
  <si>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</si>
  <si>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</si>
  <si>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</si>
  <si>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</si>
  <si>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</si>
  <si>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</si>
  <si>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</si>
  <si>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</si>
  <si>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</si>
  <si>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</si>
  <si>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</si>
  <si>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</si>
  <si>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</si>
  <si>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</si>
  <si>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</si>
  <si>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</si>
  <si>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</si>
  <si>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</si>
  <si>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</si>
  <si>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</si>
  <si>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</si>
  <si>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</si>
  <si>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</si>
  <si>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</si>
  <si>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</si>
  <si>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</si>
  <si>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</si>
  <si>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</si>
  <si>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</si>
  <si>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</si>
  <si>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</si>
  <si>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</si>
  <si>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</si>
  <si>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</si>
  <si>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</si>
  <si>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</si>
  <si>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</si>
  <si>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</si>
  <si>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</si>
  <si>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</si>
  <si>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</si>
  <si>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</si>
  <si>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</si>
  <si>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</si>
  <si>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</si>
  <si>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</si>
  <si>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</si>
  <si>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</si>
  <si>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</si>
  <si>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</si>
  <si>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</si>
  <si>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</si>
  <si>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</si>
  <si>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</si>
  <si>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</si>
  <si>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</si>
  <si>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</si>
  <si>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</si>
  <si>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</si>
  <si>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</si>
  <si>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</si>
  <si>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</si>
  <si>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</si>
  <si>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</si>
  <si>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</si>
  <si>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</si>
  <si>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</si>
  <si>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</si>
  <si>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</si>
  <si>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</si>
  <si>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</si>
  <si>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</si>
  <si>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</si>
  <si>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</si>
  <si>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</si>
  <si>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</si>
  <si>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</si>
  <si>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</si>
  <si>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</si>
  <si>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</si>
  <si>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</si>
  <si>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</si>
  <si>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</si>
  <si>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</si>
  <si>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</si>
  <si>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</si>
  <si>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</si>
  <si>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</si>
  <si>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</si>
  <si>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</si>
  <si>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</si>
  <si>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</si>
  <si>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</si>
  <si>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</si>
  <si>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</si>
  <si>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</si>
  <si>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</si>
  <si>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</si>
  <si>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</si>
  <si>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</si>
  <si>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</si>
  <si>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</si>
  <si>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</si>
  <si>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</si>
  <si>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</si>
  <si>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</si>
  <si>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</si>
  <si>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</si>
  <si>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</si>
  <si>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</si>
  <si>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</si>
  <si>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</si>
  <si>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</si>
  <si>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</si>
  <si>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</si>
  <si>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</si>
  <si>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</si>
  <si>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</si>
  <si>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</si>
  <si>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</si>
  <si>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</si>
  <si>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</si>
  <si>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</si>
  <si>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</si>
  <si>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</si>
  <si>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</si>
  <si>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</si>
  <si>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</si>
  <si>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</si>
  <si>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</si>
  <si>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</si>
  <si>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</si>
  <si>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</si>
  <si>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</si>
  <si>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</si>
  <si>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</si>
  <si>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</si>
  <si>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</si>
  <si>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</si>
  <si>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</si>
  <si>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</si>
  <si>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</si>
  <si>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</si>
  <si>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</si>
  <si>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</si>
  <si>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</si>
  <si>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</si>
  <si>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</si>
  <si>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</si>
  <si>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</si>
  <si>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</si>
  <si>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</si>
  <si>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</si>
  <si>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</si>
  <si>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</si>
  <si>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</si>
  <si>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</si>
  <si>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</si>
  <si>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</si>
  <si>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</si>
  <si>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</si>
  <si>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</si>
  <si>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</si>
  <si>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</si>
  <si>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</si>
  <si>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</si>
  <si>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</si>
  <si>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</si>
  <si>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</si>
  <si>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</si>
  <si>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</si>
  <si>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</si>
  <si>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</si>
  <si>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</si>
  <si>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</si>
  <si>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</si>
  <si>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</si>
  <si>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</si>
  <si>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</si>
  <si>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</si>
  <si>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</si>
  <si>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</si>
  <si>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</si>
  <si>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</si>
  <si>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</si>
  <si>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</si>
  <si>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</si>
  <si>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</si>
  <si>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</si>
  <si>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</si>
  <si>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</si>
  <si>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</si>
  <si>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</si>
  <si>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</si>
  <si>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</si>
  <si>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</si>
  <si>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</si>
  <si>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</si>
  <si>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</si>
  <si>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</si>
  <si>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</si>
  <si>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</si>
  <si>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</si>
  <si>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</si>
  <si>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</si>
  <si>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</si>
  <si>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</si>
  <si>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</si>
  <si>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</si>
  <si>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</si>
  <si>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</si>
  <si>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</si>
  <si>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</si>
  <si>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</si>
  <si>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</si>
  <si>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</si>
  <si>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</si>
  <si>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</si>
  <si>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</si>
  <si>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</si>
  <si>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</si>
  <si>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</si>
  <si>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</si>
  <si>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</si>
  <si>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</si>
  <si>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</si>
  <si>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</si>
  <si>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</si>
  <si>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</si>
  <si>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</si>
  <si>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</si>
  <si>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</si>
  <si>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</si>
  <si>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</si>
  <si>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</si>
  <si>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</si>
  <si>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</si>
  <si>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</si>
  <si>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</si>
  <si>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</si>
  <si>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</si>
  <si>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</si>
  <si>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</si>
  <si>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</si>
  <si>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</si>
  <si>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</si>
  <si>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</si>
  <si>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</si>
  <si>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</si>
  <si>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</si>
  <si>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</si>
  <si>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</si>
  <si>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</si>
  <si>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</si>
  <si>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</si>
  <si>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</si>
  <si>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</si>
  <si>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</si>
  <si>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</si>
  <si>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</si>
  <si>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</si>
  <si>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</si>
  <si>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</si>
  <si>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</si>
  <si>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</si>
  <si>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</si>
  <si>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</si>
  <si>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</si>
  <si>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</si>
  <si>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</si>
  <si>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</si>
  <si>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</si>
  <si>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</si>
  <si>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</si>
  <si>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</si>
  <si>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</si>
  <si>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</si>
  <si>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</si>
  <si>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</si>
  <si>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</si>
  <si>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</si>
  <si>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</si>
  <si>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</si>
  <si>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</si>
  <si>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</si>
  <si>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</si>
  <si>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</si>
  <si>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</si>
  <si>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</si>
  <si>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</si>
  <si>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</si>
  <si>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</si>
  <si>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</si>
  <si>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</si>
  <si>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</si>
  <si>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</si>
  <si>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</si>
  <si>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</si>
  <si>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</si>
  <si>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</si>
  <si>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</si>
  <si>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</si>
  <si>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</si>
  <si>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</si>
  <si>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</si>
  <si>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</si>
  <si>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</si>
  <si>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</si>
  <si>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</si>
  <si>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</si>
  <si>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</si>
  <si>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</si>
  <si>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</si>
  <si>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</si>
  <si>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</si>
  <si>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</si>
  <si>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</si>
  <si>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</si>
  <si>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</si>
  <si>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</si>
  <si>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</si>
  <si>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</si>
  <si>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</si>
  <si>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</si>
  <si>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</si>
  <si>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</si>
  <si>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</si>
  <si>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</si>
  <si>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</si>
  <si>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</si>
  <si>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</si>
  <si>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</si>
  <si>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</si>
  <si>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</si>
  <si>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</si>
  <si>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</si>
  <si>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</si>
  <si>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</si>
  <si>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</si>
  <si>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</si>
  <si>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</si>
  <si>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</si>
  <si>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</si>
  <si>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</si>
  <si>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</si>
  <si>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</si>
  <si>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</si>
  <si>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</si>
  <si>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</si>
  <si>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</si>
  <si>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</si>
  <si>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</si>
  <si>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</si>
  <si>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</si>
  <si>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</si>
  <si>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</si>
  <si>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</si>
  <si>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</si>
  <si>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</si>
  <si>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</si>
  <si>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</si>
  <si>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</si>
  <si>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</si>
  <si>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</si>
  <si>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</si>
  <si>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</si>
  <si>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</si>
  <si>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</si>
  <si>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</si>
  <si>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</si>
  <si>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</si>
  <si>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</si>
  <si>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</si>
  <si>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</si>
  <si>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</si>
  <si>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</si>
  <si>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</si>
  <si>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</si>
  <si>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</si>
  <si>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</si>
  <si>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</si>
  <si>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</si>
  <si>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</si>
  <si>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</si>
  <si>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</si>
  <si>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</si>
  <si>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</si>
  <si>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</si>
  <si>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</si>
  <si>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</si>
  <si>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</si>
  <si>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</si>
  <si>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</si>
  <si>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</si>
  <si>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</si>
  <si>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</si>
  <si>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</si>
  <si>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</si>
  <si>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</si>
  <si>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</si>
  <si>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</si>
  <si>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</si>
  <si>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</si>
  <si>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</si>
  <si>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</si>
  <si>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</si>
  <si>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</si>
  <si>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</si>
  <si>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</si>
  <si>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</si>
  <si>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</si>
  <si>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</si>
  <si>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</si>
  <si>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</si>
  <si>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</si>
  <si>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</si>
  <si>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</si>
  <si>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</si>
  <si>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</si>
  <si>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</si>
  <si>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</si>
  <si>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</si>
  <si>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</si>
  <si>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</si>
  <si>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</si>
  <si>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</si>
  <si>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</si>
  <si>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</si>
  <si>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</si>
  <si>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</si>
  <si>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</si>
  <si>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</si>
  <si>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</si>
  <si>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</si>
  <si>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</si>
  <si>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</si>
  <si>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</si>
  <si>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</si>
  <si>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</si>
  <si>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</si>
  <si>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</si>
  <si>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</si>
  <si>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</si>
  <si>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</si>
  <si>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</si>
  <si>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</si>
  <si>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</si>
  <si>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</si>
  <si>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</si>
  <si>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</si>
  <si>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</si>
  <si>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</si>
  <si>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</si>
  <si>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</si>
  <si>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</si>
  <si>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</si>
  <si>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</si>
  <si>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</si>
  <si>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</si>
  <si>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</si>
  <si>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</si>
  <si>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</si>
  <si>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</si>
  <si>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</si>
  <si>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</si>
  <si>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</si>
  <si>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</si>
  <si>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</si>
  <si>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</si>
  <si>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</si>
  <si>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</si>
  <si>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</si>
  <si>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</si>
  <si>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</si>
  <si>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</si>
  <si>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</si>
  <si>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</si>
  <si>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</si>
  <si>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</si>
  <si>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</si>
  <si>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</si>
  <si>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</si>
  <si>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</si>
  <si>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</si>
  <si>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</si>
  <si>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</si>
  <si>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</si>
  <si>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</si>
  <si>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</si>
  <si>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</si>
  <si>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</si>
  <si>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</si>
  <si>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</si>
  <si>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</si>
  <si>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</si>
  <si>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</si>
  <si>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</si>
  <si>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</si>
  <si>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</si>
  <si>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</si>
  <si>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</si>
  <si>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</si>
  <si>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</si>
  <si>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</si>
  <si>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</si>
  <si>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</si>
  <si>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</si>
  <si>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</si>
  <si>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</si>
  <si>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</si>
  <si>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</si>
  <si>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</si>
  <si>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</si>
  <si>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</si>
  <si>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</si>
  <si>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</si>
  <si>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</si>
  <si>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</si>
  <si>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</si>
  <si>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</si>
  <si>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</si>
  <si>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</si>
  <si>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</si>
  <si>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</si>
  <si>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</si>
  <si>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</si>
  <si>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</si>
  <si>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</si>
  <si>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</si>
  <si>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</si>
  <si>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</si>
  <si>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</si>
  <si>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</si>
  <si>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</si>
  <si>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</si>
  <si>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</si>
  <si>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</si>
  <si>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</si>
  <si>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</si>
  <si>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</si>
  <si>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</si>
  <si>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</si>
  <si>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</si>
  <si>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</si>
  <si>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</si>
  <si>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</si>
  <si>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</si>
  <si>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</si>
  <si>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</si>
  <si>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</si>
  <si>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</si>
  <si>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</si>
  <si>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</si>
  <si>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</si>
  <si>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</si>
  <si>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</si>
  <si>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</si>
  <si>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</si>
  <si>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</si>
  <si>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</si>
  <si>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</si>
  <si>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</si>
  <si>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</si>
  <si>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</si>
  <si>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</si>
  <si>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</si>
  <si>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</si>
  <si>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</si>
  <si>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</si>
  <si>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</si>
  <si>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</si>
  <si>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</si>
  <si>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</si>
  <si>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</si>
  <si>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</si>
  <si>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</si>
  <si>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</si>
  <si>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</si>
  <si>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</si>
  <si>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</si>
  <si>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</si>
  <si>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</si>
  <si>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</si>
  <si>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</si>
  <si>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</si>
  <si>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</si>
  <si>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</si>
  <si>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</si>
  <si>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</si>
  <si>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</si>
  <si>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</si>
  <si>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</si>
  <si>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</si>
  <si>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</si>
  <si>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</si>
  <si>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</si>
  <si>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</si>
  <si>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</si>
  <si>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</si>
  <si>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</si>
  <si>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</si>
  <si>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</si>
  <si>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</si>
  <si>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</si>
  <si>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</si>
  <si>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</si>
  <si>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</si>
  <si>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</si>
  <si>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</si>
  <si>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</si>
  <si>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</si>
  <si>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</si>
  <si>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</si>
  <si>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</si>
  <si>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</si>
  <si>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</si>
  <si>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</si>
  <si>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</si>
  <si>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</si>
  <si>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</si>
  <si>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</si>
  <si>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</si>
  <si>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</si>
  <si>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</si>
  <si>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</si>
  <si>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</si>
  <si>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</si>
  <si>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</si>
  <si>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</si>
  <si>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</si>
  <si>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</si>
  <si>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</si>
  <si>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</si>
  <si>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</si>
  <si>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</si>
  <si>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</si>
  <si>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</si>
  <si>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</si>
  <si>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</si>
  <si>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</si>
  <si>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</si>
  <si>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</si>
  <si>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</si>
  <si>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</si>
  <si>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</si>
  <si>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</si>
  <si>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</si>
  <si>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</si>
  <si>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</si>
  <si>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</si>
  <si>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</si>
  <si>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</si>
  <si>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</si>
  <si>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</si>
  <si>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</si>
  <si>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</si>
  <si>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</si>
  <si>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</si>
  <si>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</si>
  <si>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</si>
  <si>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</si>
  <si>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</si>
  <si>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</si>
  <si>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</si>
  <si>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</si>
  <si>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</si>
  <si>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</si>
  <si>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</si>
  <si>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</si>
  <si>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</si>
  <si>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</si>
  <si>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</si>
  <si>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</si>
  <si>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</si>
  <si>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</si>
  <si>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</si>
  <si>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</si>
  <si>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</si>
  <si>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</si>
  <si>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</si>
  <si>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</si>
  <si>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</si>
  <si>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</si>
  <si>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</si>
  <si>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</si>
  <si>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</si>
  <si>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</si>
  <si>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</si>
  <si>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</si>
  <si>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</si>
  <si>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</si>
  <si>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</si>
  <si>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</si>
  <si>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</si>
  <si>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</si>
  <si>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</si>
  <si>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</si>
  <si>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</si>
  <si>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</si>
  <si>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</si>
  <si>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</si>
  <si>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</si>
  <si>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</si>
  <si>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</si>
  <si>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</si>
  <si>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</si>
  <si>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</si>
  <si>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</si>
  <si>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</si>
  <si>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</si>
  <si>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</si>
  <si>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</si>
  <si>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</si>
  <si>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</si>
  <si>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</si>
  <si>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</si>
  <si>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</si>
  <si>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</si>
  <si>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</si>
  <si>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</si>
  <si>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</si>
  <si>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</si>
  <si>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</si>
  <si>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</si>
  <si>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</si>
  <si>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</si>
  <si>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</si>
  <si>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</si>
  <si>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</si>
  <si>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</si>
  <si>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</si>
  <si>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</si>
  <si>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</si>
  <si>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</si>
  <si>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</si>
  <si>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</si>
  <si>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</si>
  <si>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</si>
  <si>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</si>
  <si>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</si>
  <si>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</si>
  <si>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</si>
  <si>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</si>
  <si>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</si>
  <si>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</si>
  <si>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</si>
  <si>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</si>
  <si>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</si>
  <si>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</si>
  <si>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</si>
  <si>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</si>
  <si>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</si>
  <si>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</si>
  <si>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</si>
  <si>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</si>
  <si>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</si>
  <si>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</si>
  <si>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</si>
  <si>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</si>
  <si>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</si>
  <si>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</si>
  <si>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</si>
  <si>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</si>
  <si>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</si>
  <si>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</si>
  <si>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</si>
  <si>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</si>
  <si>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</si>
  <si>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</si>
  <si>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</si>
  <si>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</si>
  <si>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</si>
  <si>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</si>
  <si>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</si>
  <si>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</si>
  <si>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</si>
  <si>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</si>
  <si>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</si>
  <si>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</si>
  <si>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</si>
  <si>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</si>
  <si>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</si>
  <si>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</si>
  <si>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</si>
  <si>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</si>
  <si>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</si>
  <si>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</si>
  <si>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</si>
  <si>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</si>
  <si>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</si>
  <si>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</si>
  <si>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</si>
  <si>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</si>
  <si>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</si>
  <si>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</si>
  <si>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</si>
  <si>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</si>
  <si>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</si>
  <si>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</si>
  <si>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</si>
  <si>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</si>
  <si>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</si>
  <si>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</si>
  <si>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</si>
  <si>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</si>
  <si>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</si>
  <si>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</si>
  <si>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</si>
  <si>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</si>
  <si>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</si>
  <si>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</si>
  <si>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</si>
  <si>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</si>
  <si>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</si>
  <si>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</si>
  <si>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</si>
  <si>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</si>
  <si>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</si>
  <si>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</si>
  <si>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</si>
  <si>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</si>
  <si>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</si>
  <si>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</si>
  <si>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</si>
  <si>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</si>
  <si>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</si>
  <si>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</si>
  <si>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</si>
  <si>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</si>
  <si>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</si>
  <si>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</si>
  <si>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</si>
  <si>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</si>
  <si>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</si>
  <si>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</si>
  <si>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</si>
  <si>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</si>
  <si>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</si>
  <si>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</si>
  <si>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</si>
  <si>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</si>
  <si>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</si>
  <si>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</si>
  <si>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</si>
  <si>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</si>
  <si>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</si>
  <si>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</si>
  <si>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</si>
  <si>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</si>
  <si>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</si>
  <si>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</si>
  <si>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</si>
  <si>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</si>
  <si>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</si>
  <si>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</si>
  <si>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</si>
  <si>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</si>
  <si>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</si>
  <si>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</si>
  <si>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</si>
  <si>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</si>
  <si>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</si>
  <si>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</si>
  <si>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</si>
  <si>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</si>
  <si>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</si>
  <si>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</si>
  <si>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</si>
  <si>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</si>
  <si>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</si>
  <si>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</si>
  <si>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</si>
  <si>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</si>
  <si>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</si>
  <si>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</si>
  <si>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</si>
  <si>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</si>
  <si>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</si>
  <si>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</si>
  <si>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</si>
  <si>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</si>
  <si>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</si>
  <si>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</si>
  <si>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</si>
  <si>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</si>
  <si>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</si>
  <si>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</si>
  <si>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</si>
  <si>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</si>
  <si>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</si>
  <si>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</si>
  <si>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</si>
  <si>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</si>
  <si>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</si>
  <si>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</si>
  <si>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</si>
  <si>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</si>
  <si>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</si>
  <si>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</si>
  <si>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</si>
  <si>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</si>
  <si>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</si>
  <si>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</si>
  <si>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</si>
  <si>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</si>
  <si>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</si>
  <si>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</si>
  <si>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</si>
  <si>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</si>
  <si>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</si>
  <si>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</si>
  <si>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</si>
  <si>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</si>
  <si>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</si>
  <si>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</si>
  <si>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</si>
  <si>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</si>
  <si>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</si>
  <si>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</si>
  <si>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</si>
  <si>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</si>
  <si>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</si>
  <si>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</si>
  <si>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</si>
  <si>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Ovako AB</t>
  </si>
  <si>
    <t>SE556813-5338</t>
  </si>
  <si>
    <t>P.O. Box 1721, SE-111 87 Stockholm, Swden; Visiting address: Kungsträdgårdsgatan 10, Stockholm, Sweden</t>
  </si>
  <si>
    <t>Paola Zetterberg</t>
  </si>
  <si>
    <t>paola.zetterberg-eriksson@ovako.com</t>
  </si>
  <si>
    <t>+46 8 622 13 03</t>
  </si>
  <si>
    <t>Erik Bohman</t>
  </si>
  <si>
    <t>Acting compliance officer</t>
  </si>
  <si>
    <t>erik.bohman@ovako.com</t>
  </si>
  <si>
    <t>+46 8 622 13 09</t>
  </si>
  <si>
    <t>Ovako products do not contain any of the metals listed as verified by review of material specification and/or certification.</t>
  </si>
  <si>
    <t>https://www.ovako.com/en/sustainability/policies-and-guidelines/</t>
  </si>
  <si>
    <t>Documentation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</si>
</sst>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aola.zetterberg-eriksson@ovak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ovako.com/en/sustainability/policies-and-guidelines/" TargetMode="External"/><Relationship Id="rId4" Type="http://schemas.openxmlformats.org/officeDocument/2006/relationships/hyperlink" Target="mailto:erik.bohman@ovak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
      <c r="A13" s="305"/>
      <c r="B13" s="2">
        <v>1</v>
      </c>
      <c r="C13" s="27" t="s">
        <v>1084</v>
      </c>
      <c r="D13" s="28" t="s">
        <v>872</v>
      </c>
      <c r="E13" s="163" t="s">
        <v>849</v>
      </c>
      <c r="F13" s="163"/>
      <c r="G13" s="25"/>
    </row>
    <row r="14" spans="1:7" ht="30">
      <c r="A14" s="305"/>
      <c r="B14" s="2">
        <v>2</v>
      </c>
      <c r="C14" s="27" t="s">
        <v>1084</v>
      </c>
      <c r="D14" s="28" t="s">
        <v>1021</v>
      </c>
      <c r="E14" s="163" t="s">
        <v>530</v>
      </c>
      <c r="F14" s="163" t="s">
        <v>531</v>
      </c>
      <c r="G14" s="25"/>
    </row>
    <row r="15" spans="1:7" ht="89.15"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150000000000006"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5"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99999999999999" customHeight="1">
      <c r="A28" s="305"/>
      <c r="B28" s="294"/>
      <c r="C28" s="312"/>
      <c r="D28" s="315"/>
      <c r="E28" s="303"/>
      <c r="F28" s="165" t="s">
        <v>60</v>
      </c>
      <c r="G28" s="25"/>
    </row>
    <row r="29" spans="1:7" ht="74.5" customHeight="1">
      <c r="A29" s="305"/>
      <c r="B29" s="294"/>
      <c r="C29" s="312"/>
      <c r="D29" s="315"/>
      <c r="E29" s="303"/>
      <c r="F29" s="165" t="s">
        <v>61</v>
      </c>
      <c r="G29" s="25"/>
    </row>
    <row r="30" spans="1:7" ht="62.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 customHeight="1">
      <c r="A33" s="305"/>
      <c r="B33" s="294"/>
      <c r="C33" s="312"/>
      <c r="D33" s="315"/>
      <c r="E33" s="303"/>
      <c r="F33" s="165" t="s">
        <v>65</v>
      </c>
      <c r="G33" s="25"/>
    </row>
    <row r="34" spans="1:7" ht="89.15" customHeight="1">
      <c r="A34" s="305"/>
      <c r="B34" s="294"/>
      <c r="C34" s="312"/>
      <c r="D34" s="315"/>
      <c r="E34" s="303"/>
      <c r="F34" s="165" t="s">
        <v>67</v>
      </c>
      <c r="G34" s="25"/>
    </row>
    <row r="35" spans="1:7" ht="29.15" customHeight="1">
      <c r="A35" s="305"/>
      <c r="B35" s="294"/>
      <c r="C35" s="312"/>
      <c r="D35" s="315"/>
      <c r="E35" s="303"/>
      <c r="F35" s="165" t="s">
        <v>68</v>
      </c>
      <c r="G35" s="25"/>
    </row>
    <row r="36" spans="1:7" ht="111">
      <c r="A36" s="305"/>
      <c r="B36" s="295"/>
      <c r="C36" s="313"/>
      <c r="D36" s="316"/>
      <c r="E36" s="304"/>
      <c r="F36" s="166" t="s">
        <v>69</v>
      </c>
      <c r="G36" s="25"/>
    </row>
    <row r="37" spans="1:7" ht="100">
      <c r="A37" s="305"/>
      <c r="B37" s="141">
        <v>3.01</v>
      </c>
      <c r="C37" s="142" t="s">
        <v>70</v>
      </c>
      <c r="D37" s="28" t="s">
        <v>2251</v>
      </c>
      <c r="E37" s="167" t="s">
        <v>1323</v>
      </c>
      <c r="F37" s="168" t="s">
        <v>1427</v>
      </c>
      <c r="G37" s="25"/>
    </row>
    <row r="38" spans="1:7" ht="90">
      <c r="A38" s="305"/>
      <c r="B38" s="141">
        <v>3.02</v>
      </c>
      <c r="C38" s="142" t="s">
        <v>1356</v>
      </c>
      <c r="D38" s="28" t="s">
        <v>2252</v>
      </c>
      <c r="E38" s="167" t="s">
        <v>1371</v>
      </c>
      <c r="F38" s="168" t="s">
        <v>1428</v>
      </c>
      <c r="G38" s="25"/>
    </row>
    <row r="39" spans="1:7" ht="80">
      <c r="A39" s="305"/>
      <c r="B39" s="150">
        <v>4</v>
      </c>
      <c r="C39" s="149" t="s">
        <v>1524</v>
      </c>
      <c r="D39" s="28" t="s">
        <v>2253</v>
      </c>
      <c r="E39" s="27" t="s">
        <v>2198</v>
      </c>
      <c r="F39" s="27" t="s">
        <v>1525</v>
      </c>
      <c r="G39" s="25"/>
    </row>
    <row r="40" spans="1:7" ht="50">
      <c r="A40" s="305"/>
      <c r="B40" s="141">
        <v>4.01</v>
      </c>
      <c r="C40" s="149" t="s">
        <v>1524</v>
      </c>
      <c r="D40" s="28" t="s">
        <v>2255</v>
      </c>
      <c r="E40" s="27" t="s">
        <v>2210</v>
      </c>
      <c r="F40" s="27" t="s">
        <v>2214</v>
      </c>
      <c r="G40" s="25"/>
    </row>
    <row r="41" spans="1:7" ht="50">
      <c r="A41" s="305"/>
      <c r="B41" s="141" t="s">
        <v>2242</v>
      </c>
      <c r="C41" s="149" t="s">
        <v>1524</v>
      </c>
      <c r="D41" s="28" t="s">
        <v>2254</v>
      </c>
      <c r="E41" s="27" t="s">
        <v>2245</v>
      </c>
      <c r="F41" s="27" t="s">
        <v>2243</v>
      </c>
      <c r="G41" s="25"/>
    </row>
    <row r="42" spans="1:7" ht="50">
      <c r="A42" s="305"/>
      <c r="B42" s="141" t="s">
        <v>2276</v>
      </c>
      <c r="C42" s="149" t="s">
        <v>1524</v>
      </c>
      <c r="D42" s="28" t="s">
        <v>2281</v>
      </c>
      <c r="E42" s="27" t="s">
        <v>2244</v>
      </c>
      <c r="F42" s="27" t="s">
        <v>2277</v>
      </c>
      <c r="G42" s="25"/>
    </row>
    <row r="43" spans="1:7" ht="110">
      <c r="A43" s="305"/>
      <c r="B43" s="160">
        <v>4.0999999999999996</v>
      </c>
      <c r="C43" s="149" t="s">
        <v>2280</v>
      </c>
      <c r="D43" s="161">
        <v>42867</v>
      </c>
      <c r="E43" s="169" t="s">
        <v>2283</v>
      </c>
      <c r="F43" s="27" t="s">
        <v>2282</v>
      </c>
      <c r="G43" s="25"/>
    </row>
    <row r="44" spans="1:7" ht="70">
      <c r="A44" s="305"/>
      <c r="B44" s="160">
        <v>4.2</v>
      </c>
      <c r="C44" s="149" t="s">
        <v>2280</v>
      </c>
      <c r="D44" s="161">
        <v>42704</v>
      </c>
      <c r="E44" s="169" t="s">
        <v>2479</v>
      </c>
      <c r="F44" s="27" t="s">
        <v>2454</v>
      </c>
      <c r="G44" s="25"/>
    </row>
    <row r="45" spans="1:7" ht="130">
      <c r="A45" s="305"/>
      <c r="B45" s="202">
        <v>5</v>
      </c>
      <c r="C45" s="149" t="s">
        <v>2280</v>
      </c>
      <c r="D45" s="161">
        <v>42867</v>
      </c>
      <c r="E45" s="169" t="s">
        <v>12705</v>
      </c>
      <c r="F45" s="27" t="s">
        <v>12427</v>
      </c>
      <c r="G45" s="25"/>
    </row>
    <row r="46" spans="1:7" ht="30">
      <c r="A46" s="305"/>
      <c r="B46" s="160">
        <v>5.01</v>
      </c>
      <c r="C46" s="149" t="s">
        <v>2280</v>
      </c>
      <c r="D46" s="161">
        <v>42907</v>
      </c>
      <c r="E46" s="169" t="s">
        <v>15521</v>
      </c>
      <c r="F46" s="27" t="s">
        <v>12427</v>
      </c>
      <c r="G46" s="25"/>
    </row>
    <row r="47" spans="1:7" ht="60">
      <c r="A47" s="305"/>
      <c r="B47" s="160">
        <v>5.0999999999999996</v>
      </c>
      <c r="C47" s="149" t="s">
        <v>2280</v>
      </c>
      <c r="D47" s="161">
        <v>43070</v>
      </c>
      <c r="E47" s="169" t="s">
        <v>12915</v>
      </c>
      <c r="F47" s="27" t="s">
        <v>12916</v>
      </c>
      <c r="G47" s="25"/>
    </row>
    <row r="48" spans="1:7" ht="50">
      <c r="A48" s="305"/>
      <c r="B48" s="160">
        <v>5.1100000000000003</v>
      </c>
      <c r="C48" s="149" t="s">
        <v>13152</v>
      </c>
      <c r="D48" s="161">
        <v>43217</v>
      </c>
      <c r="E48" s="169" t="s">
        <v>13278</v>
      </c>
      <c r="F48" s="27" t="s">
        <v>13186</v>
      </c>
      <c r="G48" s="25"/>
    </row>
    <row r="49" spans="1:7" ht="50">
      <c r="A49" s="305"/>
      <c r="B49" s="160">
        <v>5.12</v>
      </c>
      <c r="C49" s="149" t="s">
        <v>13152</v>
      </c>
      <c r="D49" s="161">
        <v>43581</v>
      </c>
      <c r="E49" s="169" t="s">
        <v>13278</v>
      </c>
      <c r="F49" s="27" t="s">
        <v>13832</v>
      </c>
      <c r="G49" s="25"/>
    </row>
    <row r="50" spans="1:7" ht="70">
      <c r="A50" s="305"/>
      <c r="B50" s="202">
        <v>6</v>
      </c>
      <c r="C50" s="149" t="s">
        <v>13152</v>
      </c>
      <c r="D50" s="161">
        <v>43964</v>
      </c>
      <c r="E50" s="169" t="s">
        <v>14048</v>
      </c>
      <c r="F50" s="27" t="s">
        <v>13835</v>
      </c>
      <c r="G50" s="25"/>
    </row>
    <row r="51" spans="1:7" ht="40">
      <c r="A51" s="305"/>
      <c r="B51" s="160">
        <v>6.01</v>
      </c>
      <c r="C51" s="149" t="s">
        <v>13152</v>
      </c>
      <c r="D51" s="161">
        <v>43970</v>
      </c>
      <c r="E51" s="169" t="s">
        <v>15522</v>
      </c>
      <c r="F51" s="169" t="s">
        <v>13835</v>
      </c>
      <c r="G51" s="25"/>
    </row>
    <row r="52" spans="1:7" ht="40">
      <c r="A52" s="305"/>
      <c r="B52" s="160">
        <v>6.1</v>
      </c>
      <c r="C52" s="149" t="s">
        <v>13152</v>
      </c>
      <c r="D52" s="161">
        <v>44314</v>
      </c>
      <c r="E52" s="169" t="s">
        <v>15514</v>
      </c>
      <c r="F52" s="169" t="s">
        <v>15043</v>
      </c>
      <c r="G52" s="25"/>
    </row>
    <row r="53" spans="1:7" ht="40">
      <c r="A53" s="305"/>
      <c r="B53" s="160">
        <v>6.2</v>
      </c>
      <c r="C53" s="149" t="s">
        <v>13152</v>
      </c>
      <c r="D53" s="161">
        <v>44678</v>
      </c>
      <c r="E53" s="169" t="s">
        <v>15514</v>
      </c>
      <c r="F53" s="169" t="s">
        <v>15513</v>
      </c>
      <c r="G53" s="25"/>
    </row>
    <row r="54" spans="1:7" ht="40">
      <c r="A54" s="305"/>
      <c r="B54" s="160">
        <v>6.21</v>
      </c>
      <c r="C54" s="149" t="s">
        <v>13152</v>
      </c>
      <c r="D54" s="161">
        <v>44687</v>
      </c>
      <c r="E54" s="169" t="s">
        <v>15523</v>
      </c>
      <c r="F54" s="169" t="s">
        <v>15513</v>
      </c>
      <c r="G54" s="25"/>
    </row>
    <row r="55" spans="1:7" ht="40">
      <c r="A55" s="305"/>
      <c r="B55" s="160">
        <v>6.22</v>
      </c>
      <c r="C55" s="149" t="s">
        <v>13152</v>
      </c>
      <c r="D55" s="275">
        <v>44692</v>
      </c>
      <c r="E55" s="169" t="s">
        <v>15522</v>
      </c>
      <c r="F55" s="169" t="s">
        <v>15513</v>
      </c>
      <c r="G55" s="25"/>
    </row>
    <row r="56" spans="1:7" ht="50">
      <c r="A56" s="305"/>
      <c r="B56" s="202">
        <v>6.3</v>
      </c>
      <c r="C56" s="149" t="s">
        <v>13152</v>
      </c>
      <c r="D56" s="275">
        <v>45051</v>
      </c>
      <c r="E56" s="169" t="s">
        <v>15790</v>
      </c>
      <c r="F56" s="169" t="s">
        <v>15571</v>
      </c>
      <c r="G56" s="25"/>
    </row>
    <row r="57" spans="1:7" ht="40">
      <c r="A57" s="305"/>
      <c r="B57" s="160">
        <v>6.31</v>
      </c>
      <c r="C57" s="149" t="s">
        <v>13152</v>
      </c>
      <c r="D57" s="275">
        <v>45072</v>
      </c>
      <c r="E57" s="169" t="s">
        <v>15792</v>
      </c>
      <c r="F57" s="169" t="s">
        <v>15571</v>
      </c>
      <c r="G57" s="25"/>
    </row>
    <row r="58" spans="1:7" ht="14" thickBot="1">
      <c r="A58" s="306"/>
      <c r="B58" s="307" t="str">
        <f ca="1">OFFSET(L!$C$1,MATCH("General"&amp;"Cpy",L!$A:$A,0)-1,SL,,)</f>
        <v>© 2023 Responsible Minerals Initiative. All rights reserved.</v>
      </c>
      <c r="C58" s="307"/>
      <c r="D58" s="307"/>
      <c r="E58" s="307"/>
      <c r="F58" s="30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4873B6B-106A-473E-9D78-1CD817D444D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F8C6ECC-50FA-4FFF-9C5E-38981080BD8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G93" sqref="G9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15801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45141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28" t="s">
        <v>15805</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489</v>
      </c>
      <c r="E27" s="327"/>
      <c r="F27" s="12"/>
      <c r="G27" s="328" t="s">
        <v>15805</v>
      </c>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489</v>
      </c>
      <c r="E28" s="327"/>
      <c r="F28" s="12"/>
      <c r="G28" s="328" t="s">
        <v>15805</v>
      </c>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t="s">
        <v>15805</v>
      </c>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54" t="s">
        <v>15806</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489</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489</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488</v>
      </c>
      <c r="E85" s="340"/>
      <c r="F85" s="57"/>
      <c r="G85" s="328" t="s">
        <v>15807</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
      </c>
    </row>
    <row r="101" spans="2:7" ht="15" hidden="1">
      <c r="B101" s="236" t="s">
        <v>2481</v>
      </c>
      <c r="D101" s="282" t="str">
        <f>IF(AND(OR($D$27="Yes",$D$27=""),OR($D$33="Yes",$D$33="")),"Unknown","")</f>
        <v/>
      </c>
      <c r="E101" s="282" t="str">
        <f>IF(AND(OR($D$26="Yes",$D$26=""),OR($D$32="Yes",$D$32="")),"None","")</f>
        <v/>
      </c>
      <c r="G101" s="282" t="str">
        <f>IF(OR($D$28="Yes",$D$28=""),"No","")</f>
        <v/>
      </c>
    </row>
    <row r="102" spans="2:7" ht="15" hidden="1">
      <c r="B102" s="236" t="s">
        <v>2482</v>
      </c>
      <c r="D102" s="282" t="str">
        <f>IF(AND(OR($D$28="Yes",$D$28=""),OR($D$34="Yes",$D$34="")),"Yes","")</f>
        <v/>
      </c>
      <c r="E102" s="282" t="str">
        <f>IF(AND(OR($D$27="Yes",$D$27=""),OR($D$33="Yes",$D$33="")),"100%","")</f>
        <v/>
      </c>
      <c r="G102" s="282" t="str">
        <f>IF(OR($D$29="Yes",$D$29=""),"Yes","")</f>
        <v/>
      </c>
    </row>
    <row r="103" spans="2:7" ht="15" hidden="1">
      <c r="B103" s="236" t="s">
        <v>2483</v>
      </c>
      <c r="D103" s="282" t="str">
        <f>IF(AND(OR($D$28="Yes",$D$28=""),OR($D$34="Yes",$D$34="")),"No","")</f>
        <v/>
      </c>
      <c r="E103" s="282" t="str">
        <f>IF(AND(OR($D$27="Yes",$D$27=""),OR($D$33="Yes",$D$33="")),"Greater than 90%","")</f>
        <v/>
      </c>
      <c r="G103" s="282" t="str">
        <f>IF(OR($D$29="Yes",$D$29=""),"No","")</f>
        <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1DE6C8D-8F44-483D-B272-821977F59B37}"/>
    <hyperlink ref="D20" r:id="rId4" xr:uid="{CDFD347A-990E-4CF9-81C7-E98432304CFF}"/>
    <hyperlink ref="G77" r:id="rId5" xr:uid="{06EA75CD-E64C-43B7-91B0-1DA6B044028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BAFF8DB-E4FB-4523-8382-234F3740054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Ovako AB</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Paola Zetterberg</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paola.zetterberg-eriksson@ovako.com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+46 8 622 13 03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Erik Bohman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erik.bohman@ovako.com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45141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https://www.ovako.com/en/sustainability/policies-and-guidelines/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No</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Zetterberg Paola</cp:lastModifiedBy>
  <cp:lastPrinted>2015-04-21T20:47:43Z</cp:lastPrinted>
  <dcterms:created xsi:type="dcterms:W3CDTF">2010-06-21T21:00:23Z</dcterms:created>
  <dcterms:modified xsi:type="dcterms:W3CDTF">2023-08-03T11:52:53Z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